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鹿寨县2024年脱贫劳动力跨省就业一次性交通补助花名册" sheetId="1" r:id="rId1"/>
    <sheet name="Sheet2" sheetId="2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xlnm._FilterDatabase" localSheetId="0" hidden="1">鹿寨县2024年脱贫劳动力跨省就业一次性交通补助花名册!$A$4:$J$25</definedName>
    <definedName name="_xlnm.Print_Titles" localSheetId="0">鹿寨县2024年脱贫劳动力跨省就业一次性交通补助花名册!$4:$4</definedName>
  </definedNames>
  <calcPr calcId="144525"/>
</workbook>
</file>

<file path=xl/sharedStrings.xml><?xml version="1.0" encoding="utf-8"?>
<sst xmlns="http://schemas.openxmlformats.org/spreadsheetml/2006/main" count="195" uniqueCount="98">
  <si>
    <t>附件6</t>
  </si>
  <si>
    <t>鹿寨县2024年脱贫劳动力跨省就业一次性交通补助花名册（第五批）</t>
  </si>
  <si>
    <t>填报单位（盖章）：鹿寨县农业农村局                审核领导：张佐霖                       填报人：黄静                             填报日期：2024年9月24日</t>
  </si>
  <si>
    <t>序号</t>
  </si>
  <si>
    <t>乡镇</t>
  </si>
  <si>
    <t>行政村</t>
  </si>
  <si>
    <t>姓名</t>
  </si>
  <si>
    <t>人员类别</t>
  </si>
  <si>
    <t>是否乘坐专列</t>
  </si>
  <si>
    <t>务工区域（省）</t>
  </si>
  <si>
    <t>今年外出时间</t>
  </si>
  <si>
    <t>补助金额（元）</t>
  </si>
  <si>
    <t>惠民惠农财政补贴资金“一卡通”信息</t>
  </si>
  <si>
    <t>备注</t>
  </si>
  <si>
    <t>黄冕镇</t>
  </si>
  <si>
    <t>山脚村</t>
  </si>
  <si>
    <t>刘传军</t>
  </si>
  <si>
    <t>脱贫劳动力</t>
  </si>
  <si>
    <t>否</t>
  </si>
  <si>
    <t>广东省</t>
  </si>
  <si>
    <t>2024年9月</t>
  </si>
  <si>
    <t>一卡通系统登记账号</t>
  </si>
  <si>
    <t>吕信香</t>
  </si>
  <si>
    <t>幽兰村</t>
  </si>
  <si>
    <t>潘定稳</t>
  </si>
  <si>
    <t>上海市</t>
  </si>
  <si>
    <t>平山镇</t>
  </si>
  <si>
    <t>榨油村</t>
  </si>
  <si>
    <t>罗春凤</t>
  </si>
  <si>
    <t>石龙村</t>
  </si>
  <si>
    <t>王有成</t>
  </si>
  <si>
    <t>中渡镇</t>
  </si>
  <si>
    <t>黄村村</t>
  </si>
  <si>
    <t>卢燕燕</t>
  </si>
  <si>
    <t>卢业吉</t>
  </si>
  <si>
    <t>卢业祥</t>
  </si>
  <si>
    <t>廖佳慧</t>
  </si>
  <si>
    <t>江口乡</t>
  </si>
  <si>
    <t>六合村</t>
  </si>
  <si>
    <t>黄美清</t>
  </si>
  <si>
    <t>寨沙镇</t>
  </si>
  <si>
    <t>九甫村</t>
  </si>
  <si>
    <t>巫文康</t>
  </si>
  <si>
    <t>古木村</t>
  </si>
  <si>
    <t>何建军</t>
  </si>
  <si>
    <t>河北省</t>
  </si>
  <si>
    <t>北里村</t>
  </si>
  <si>
    <t>邓春林</t>
  </si>
  <si>
    <t>王德强</t>
  </si>
  <si>
    <t>突发严重困难户</t>
  </si>
  <si>
    <t>浙江省</t>
  </si>
  <si>
    <t>林石凤</t>
  </si>
  <si>
    <t>邓金铭</t>
  </si>
  <si>
    <t>四排镇</t>
  </si>
  <si>
    <t>三排村</t>
  </si>
  <si>
    <t>廖韦樱</t>
  </si>
  <si>
    <t>和木村</t>
  </si>
  <si>
    <t>温付源</t>
  </si>
  <si>
    <r>
      <rPr>
        <sz val="14"/>
        <rFont val="宋体"/>
        <charset val="134"/>
      </rPr>
      <t>拉沟乡</t>
    </r>
  </si>
  <si>
    <r>
      <rPr>
        <sz val="14"/>
        <rFont val="宋体"/>
        <charset val="134"/>
      </rPr>
      <t>拉沟村</t>
    </r>
  </si>
  <si>
    <t>戴勇成</t>
  </si>
  <si>
    <t>拉沟乡</t>
  </si>
  <si>
    <t>背塘村</t>
  </si>
  <si>
    <t>余联宇</t>
  </si>
  <si>
    <t>江苏省</t>
  </si>
  <si>
    <t>合计金额（元）</t>
  </si>
  <si>
    <t>省份名</t>
  </si>
  <si>
    <t>补助标准</t>
  </si>
  <si>
    <t>专列补助标准</t>
  </si>
  <si>
    <t>北京市</t>
  </si>
  <si>
    <t>天津市</t>
  </si>
  <si>
    <t>重庆市</t>
  </si>
  <si>
    <t>甘肃省</t>
  </si>
  <si>
    <t>青海省</t>
  </si>
  <si>
    <t>陕西省</t>
  </si>
  <si>
    <t>河南省</t>
  </si>
  <si>
    <t>山东省</t>
  </si>
  <si>
    <t>山西省</t>
  </si>
  <si>
    <t>安徽省</t>
  </si>
  <si>
    <t>湖南省</t>
  </si>
  <si>
    <t>湖北省</t>
  </si>
  <si>
    <t>四川省</t>
  </si>
  <si>
    <t>贵州省</t>
  </si>
  <si>
    <t>云南省</t>
  </si>
  <si>
    <t>黑龙江省</t>
  </si>
  <si>
    <t>吉林省</t>
  </si>
  <si>
    <t>辽宁省</t>
  </si>
  <si>
    <t>江西省</t>
  </si>
  <si>
    <t>福建省</t>
  </si>
  <si>
    <t>海南省</t>
  </si>
  <si>
    <t>西藏自治区</t>
  </si>
  <si>
    <t>宁夏回族自治区</t>
  </si>
  <si>
    <t>新疆维吾尔自治区</t>
  </si>
  <si>
    <t>内蒙古自治区</t>
  </si>
  <si>
    <t>香港特别行政区</t>
  </si>
  <si>
    <t>澳门特别行政区</t>
  </si>
  <si>
    <t>台湾省</t>
  </si>
  <si>
    <t>国外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</si>
</sst>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yyyy&quot;年&quot;m&quot;月&quot;;@"/>
  </numFmts>
  <fonts count="31"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</font>
    <font>
      <sz val="14"/>
      <name val="宋体"/>
      <charset val="134"/>
      <scheme val="minor"/>
    </font>
    <font>
      <sz val="28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3.5"/>
      <name val="宋体"/>
      <charset val="134"/>
    </font>
    <font>
      <sz val="14"/>
      <name val="Times New Roman"/>
      <charset val="134"/>
    </font>
    <font>
      <sz val="1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0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1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7" borderId="6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/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25" fillId="11" borderId="5" applyNumberFormat="0" applyAlignment="0" applyProtection="0">
      <alignment vertical="center"/>
    </xf>
    <xf numFmtId="0" fontId="26" fillId="12" borderId="10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 applyBorder="0">
      <alignment vertical="center"/>
    </xf>
    <xf numFmtId="0" fontId="0" fillId="0" borderId="0"/>
    <xf numFmtId="0" fontId="0" fillId="0" borderId="0" applyBorder="0"/>
  </cellStyleXfs>
  <cellXfs count="39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53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/>
    <xf numFmtId="49" fontId="3" fillId="0" borderId="0" xfId="0" applyNumberFormat="1" applyFont="1" applyFill="1" applyAlignment="1">
      <alignment horizontal="center" wrapText="1"/>
    </xf>
    <xf numFmtId="0" fontId="0" fillId="0" borderId="0" xfId="0" applyFont="1" applyFill="1" applyAlignment="1">
      <alignment wrapText="1"/>
    </xf>
    <xf numFmtId="176" fontId="3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57" fontId="3" fillId="0" borderId="4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57" fontId="3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right" vertical="center"/>
    </xf>
    <xf numFmtId="0" fontId="3" fillId="0" borderId="1" xfId="0" applyNumberFormat="1" applyFont="1" applyFill="1" applyBorder="1" applyAlignment="1">
      <alignment horizontal="center" vertical="center"/>
    </xf>
    <xf numFmtId="58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40% - 强调文字颜色 6" xfId="51" builtinId="51"/>
    <cellStyle name="60% - 强调文字颜色 6" xfId="52" builtinId="52"/>
    <cellStyle name="常规 2" xfId="53"/>
    <cellStyle name="常规 2 4" xfId="54"/>
    <cellStyle name="常规 3" xfId="55"/>
    <cellStyle name="常规 4" xfId="56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7.xml"/><Relationship Id="rId8" Type="http://schemas.openxmlformats.org/officeDocument/2006/relationships/externalLink" Target="externalLinks/externalLink6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13.xml"/><Relationship Id="rId14" Type="http://schemas.openxmlformats.org/officeDocument/2006/relationships/externalLink" Target="externalLinks/externalLink12.xml"/><Relationship Id="rId13" Type="http://schemas.openxmlformats.org/officeDocument/2006/relationships/externalLink" Target="externalLinks/externalLink11.xml"/><Relationship Id="rId12" Type="http://schemas.openxmlformats.org/officeDocument/2006/relationships/externalLink" Target="externalLinks/externalLink10.xml"/><Relationship Id="rId11" Type="http://schemas.openxmlformats.org/officeDocument/2006/relationships/externalLink" Target="externalLinks/externalLink9.xml"/><Relationship Id="rId10" Type="http://schemas.openxmlformats.org/officeDocument/2006/relationships/externalLink" Target="externalLinks/externalLink8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2823;&#31471;&#26449;-&#24278;&#32032;&#33805;\&#38468;&#20214;6&#65306;&#40575;&#23528;&#21439;&#33073;&#36139;&#21171;&#21160;&#21147;&#36328;&#30465;&#23601;&#19994;&#19968;&#27425;&#24615;&#20132;&#36890;&#34917;&#21161;&#33457;&#21517;&#2087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2\&#20132;&#36890;&#34917;&#25991;&#20214;\&#12304;1&#12305;&#26448;&#26009;\&#31532;5&#25209;\&#21306;&#22806;\&#38468;&#20214;6&#65306;&#40575;&#23528;&#21439;&#21069;&#24448;&#24191;&#35199;&#21306;&#22806;&#21153;&#24037;&#30340;&#33073;&#36139;&#21171;&#21160;&#21147;&#19968;&#27425;&#24615;&#20132;&#36890;&#34917;&#21161;&#33457;&#21517;&#20876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&#40644;&#38745;\2024&#24180;%20&#20004;&#39033;&#34917;&#21161;\&#20132;&#36890;&#34917;&#21161;\&#31532;&#20116;&#25209;\&#21508;&#20065;&#38215;&#26032;&#22686;&#21517;&#21333;\&#38468;&#20214;6&#65306;&#24179;&#23665;&#38215;&#33073;&#36139;&#21171;&#21160;&#21147;&#36328;&#30465;&#23601;&#19994;&#19968;&#27425;&#24615;&#20132;&#36890;&#34917;&#21161;&#33457;&#21517;&#20876;(1)(1)%20-%20&#21103;&#26412;%20-%20&#21103;&#26412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289;&#27807;&#26449;2024&#24180;&#33073;&#36139;&#21171;&#21160;&#21147;&#36328;&#30465;&#23601;&#19994;&#19968;&#27425;&#24615;&#20132;&#36890;&#34917;&#21161;&#24037;&#20316;\&#21306;&#22806;&#31532;&#20116;&#25209;\&#25140;&#21191;&#25104;&#21306;&#22806;&#21153;&#24037;&#20132;&#36890;&#34917;&#36148;&#26448;&#26009;\&#25140;&#21191;&#25104;&#20132;&#36890;&#34917;&#21161;&#33457;&#21517;&#20876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289;&#27807;&#26449;2024&#24180;&#33073;&#36139;&#21171;&#21160;&#21147;&#36328;&#30465;&#23601;&#19994;&#19968;&#27425;&#24615;&#20132;&#36890;&#34917;&#21161;&#24037;&#20316;\&#21306;&#22806;&#31532;&#20116;&#25209;\&#25140;&#21191;&#25104;&#21306;&#22806;&#21153;&#24037;&#20132;&#36890;&#34917;&#36148;&#26448;&#26009;\&#25140;&#21191;&#25104;&#20132;&#36890;&#34917;&#21161;&#33457;&#21517;&#208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132;&#36890;&#34917;&#21161;&#31532;&#22235;&#25209;\&#27048;&#27833;&#38468;&#20214;6&#65306;&#40575;&#23528;&#21439;&#33073;&#36139;&#21171;&#21160;&#21147;&#36328;&#30465;&#23601;&#19994;&#19968;&#27425;&#24615;&#20132;&#36890;&#34917;&#21161;&#33457;&#21517;&#2087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2023&#24180;&#24037;&#20316;&#26448;&#26009;\01.&#24180;&#24230;&#26448;&#26009;\08.&#30465;&#22806;&#20132;&#36890;&#34917;&#21161;\03.&#40575;&#23528;&#21439;&#21069;&#24448;&#24191;&#35199;&#21306;&#22806;&#21153;&#24037;&#30340;&#33073;&#36139;&#21171;&#21160;&#21147;&#19968;&#27425;&#24615;&#20132;&#36890;&#34917;&#21161;&#33457;&#21517;&#20876;\&#20061;&#29995;&#26449;%20&#38468;&#20214;6&#65306;&#40575;&#23528;&#21439;&#21069;&#24448;&#24191;&#35199;&#21306;&#22806;&#21153;&#24037;&#30340;&#33073;&#36139;&#21171;&#21160;&#21147;&#19968;&#27425;&#24615;&#20132;&#36890;&#34917;&#21161;&#33457;&#21517;&#208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105;&#30340;&#25991;&#26723;\Documents\WeChat%20Files\wxid_ko67wql553ug22\FileStorage\File\2024-09\&#37011;&#26149;&#26519;&#12289;&#32599;&#37329;&#26435;-&#38468;&#20214;6&#65306;&#40575;&#23528;&#21439;&#33073;&#36139;&#21171;&#21160;&#21147;&#36328;&#30465;&#23601;&#19994;&#19968;&#27425;&#24615;&#20132;&#36890;&#34917;&#21161;&#33457;&#21517;&#20876;(1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wxid_0zu5vy8cm01w22\FileStorage\File\2024-09\&#65288;&#21644;&#26408;&#26449;&#65289;&#38468;&#20214;6&#65306;&#40575;&#23528;&#21439;&#21069;&#24448;&#24191;&#35199;&#21306;&#22806;&#21153;&#24037;&#30340;&#33073;&#36139;&#21171;&#21160;&#21147;&#19968;&#27425;&#24615;&#24448;&#36820;&#20132;&#36890;&#34917;&#21161;&#33457;&#21517;&#20876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132;&#36890;&#34917;&#21161;&#31532;&#22235;&#25209;\&#24050;&#23457;%20&#38468;&#20214;6&#65306;&#24179;&#23665;&#38215;&#33073;&#36139;&#21171;&#21160;&#21147;&#36328;&#30465;&#23601;&#19994;&#19968;&#27425;&#24615;&#20132;&#36890;&#34917;&#21161;&#33457;&#21517;&#20876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132;&#36890;&#34917;&#21161;&#31532;&#22235;&#25209;\&#24050;&#23457;%20&#31532;&#22235;&#25209;&#27743;&#21475;&#20065;&#40575;&#23528;&#21439;&#33073;&#36139;&#21171;&#21160;&#21147;&#36328;&#30465;&#23601;&#19994;&#19968;&#27425;&#24615;&#20132;&#36890;&#34917;&#21161;&#33457;&#21517;&#20876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132;&#36890;&#34917;&#21161;&#31532;&#22235;&#25209;\&#24050;&#23457;%20&#22235;&#25490;%20&#38468;&#20214;6&#65306;&#40575;&#23528;&#21439;&#33073;&#36139;&#21171;&#21160;&#21147;&#36328;&#30465;&#23601;&#19994;&#19968;&#27425;&#24615;&#20132;&#36890;&#34917;&#21161;&#33457;&#21517;&#20876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dministrator\AppData\Local\Temp\Rar$DIa8636.44986\&#38468;&#20214;6&#65306;&#40575;&#23528;&#21439;&#21069;&#24448;&#24191;&#35199;&#21306;&#22806;&#21153;&#24037;&#30340;&#33073;&#36139;&#21171;&#21160;&#21147;&#19968;&#27425;&#24615;&#24448;&#36820;&#20132;&#36890;&#34917;&#21161;&#33457;&#21517;&#20876;&#65288;&#24278;&#21487;&#29233;&#12289;&#20505;&#26149;&#21326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  <sheetData sheetId="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  <sheetData sheetId="2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  <sheetData sheetId="2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  <sheetData sheetId="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  <sheetData sheetId="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  <sheetData sheetId="2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  <sheetData sheetId="2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  <sheetData sheetId="2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  <sheetData sheetId="2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abSelected="1" workbookViewId="0">
      <selection activeCell="I9" sqref="I9"/>
    </sheetView>
  </sheetViews>
  <sheetFormatPr defaultColWidth="9" defaultRowHeight="30" customHeight="1"/>
  <cols>
    <col min="1" max="1" width="10" style="6" customWidth="1"/>
    <col min="2" max="4" width="16.25" style="6" customWidth="1"/>
    <col min="5" max="5" width="26.375" style="7" customWidth="1"/>
    <col min="6" max="6" width="14.775" style="6" customWidth="1"/>
    <col min="7" max="7" width="18.25" style="8" customWidth="1"/>
    <col min="8" max="8" width="23.875" style="9" customWidth="1"/>
    <col min="9" max="9" width="18.125" style="4" customWidth="1"/>
    <col min="10" max="10" width="30" style="8" customWidth="1"/>
    <col min="11" max="11" width="7.625" style="6" customWidth="1"/>
    <col min="12" max="16384" width="9" style="6"/>
  </cols>
  <sheetData>
    <row r="1" ht="23.1" customHeight="1" spans="1:3">
      <c r="A1" s="10" t="s">
        <v>0</v>
      </c>
      <c r="B1" s="10"/>
      <c r="C1" s="10"/>
    </row>
    <row r="2" ht="42" customHeight="1" spans="1:11">
      <c r="A2" s="11" t="s">
        <v>1</v>
      </c>
      <c r="B2" s="11"/>
      <c r="C2" s="11"/>
      <c r="D2" s="11"/>
      <c r="E2" s="4"/>
      <c r="F2" s="11"/>
      <c r="G2" s="11"/>
      <c r="H2" s="11"/>
      <c r="J2" s="11"/>
      <c r="K2" s="11"/>
    </row>
    <row r="3" s="4" customFormat="1" ht="43.5" customHeight="1" spans="1:11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="4" customFormat="1" customHeight="1" spans="1:11">
      <c r="A4" s="13" t="s">
        <v>3</v>
      </c>
      <c r="B4" s="13" t="s">
        <v>4</v>
      </c>
      <c r="C4" s="13" t="s">
        <v>5</v>
      </c>
      <c r="D4" s="13" t="s">
        <v>6</v>
      </c>
      <c r="E4" s="14" t="s">
        <v>7</v>
      </c>
      <c r="F4" s="13" t="s">
        <v>8</v>
      </c>
      <c r="G4" s="13" t="s">
        <v>9</v>
      </c>
      <c r="H4" s="15" t="s">
        <v>10</v>
      </c>
      <c r="I4" s="13" t="s">
        <v>11</v>
      </c>
      <c r="J4" s="13" t="s">
        <v>12</v>
      </c>
      <c r="K4" s="18" t="s">
        <v>13</v>
      </c>
    </row>
    <row r="5" s="4" customFormat="1" ht="31" customHeight="1" spans="1:11">
      <c r="A5" s="16">
        <v>1</v>
      </c>
      <c r="B5" s="17" t="s">
        <v>14</v>
      </c>
      <c r="C5" s="18" t="s">
        <v>15</v>
      </c>
      <c r="D5" s="18" t="s">
        <v>16</v>
      </c>
      <c r="E5" s="19" t="s">
        <v>17</v>
      </c>
      <c r="F5" s="18" t="s">
        <v>18</v>
      </c>
      <c r="G5" s="20" t="s">
        <v>19</v>
      </c>
      <c r="H5" s="21" t="s">
        <v>20</v>
      </c>
      <c r="I5" s="32">
        <v>600</v>
      </c>
      <c r="J5" s="33" t="s">
        <v>21</v>
      </c>
      <c r="K5" s="18"/>
    </row>
    <row r="6" s="4" customFormat="1" ht="31" customHeight="1" spans="1:11">
      <c r="A6" s="16">
        <v>2</v>
      </c>
      <c r="B6" s="17" t="s">
        <v>14</v>
      </c>
      <c r="C6" s="17" t="s">
        <v>15</v>
      </c>
      <c r="D6" s="18" t="s">
        <v>22</v>
      </c>
      <c r="E6" s="19" t="s">
        <v>17</v>
      </c>
      <c r="F6" s="18" t="s">
        <v>18</v>
      </c>
      <c r="G6" s="18" t="s">
        <v>19</v>
      </c>
      <c r="H6" s="21" t="s">
        <v>20</v>
      </c>
      <c r="I6" s="32">
        <v>600</v>
      </c>
      <c r="J6" s="33" t="s">
        <v>21</v>
      </c>
      <c r="K6" s="18"/>
    </row>
    <row r="7" s="4" customFormat="1" ht="31" customHeight="1" spans="1:11">
      <c r="A7" s="16">
        <v>3</v>
      </c>
      <c r="B7" s="17" t="s">
        <v>14</v>
      </c>
      <c r="C7" s="17" t="s">
        <v>23</v>
      </c>
      <c r="D7" s="18" t="s">
        <v>24</v>
      </c>
      <c r="E7" s="19" t="s">
        <v>17</v>
      </c>
      <c r="F7" s="18" t="s">
        <v>18</v>
      </c>
      <c r="G7" s="18" t="s">
        <v>25</v>
      </c>
      <c r="H7" s="21" t="s">
        <v>20</v>
      </c>
      <c r="I7" s="32">
        <v>800</v>
      </c>
      <c r="J7" s="33" t="s">
        <v>21</v>
      </c>
      <c r="K7" s="18"/>
    </row>
    <row r="8" s="4" customFormat="1" ht="31" customHeight="1" spans="1:11">
      <c r="A8" s="16">
        <v>4</v>
      </c>
      <c r="B8" s="18" t="s">
        <v>26</v>
      </c>
      <c r="C8" s="18" t="s">
        <v>27</v>
      </c>
      <c r="D8" s="18" t="s">
        <v>28</v>
      </c>
      <c r="E8" s="19" t="s">
        <v>17</v>
      </c>
      <c r="F8" s="18" t="s">
        <v>18</v>
      </c>
      <c r="G8" s="18" t="s">
        <v>19</v>
      </c>
      <c r="H8" s="22">
        <v>45536</v>
      </c>
      <c r="I8" s="32">
        <f>IF(F8="是",VLOOKUP(G8,[6]Sheet2!A:C,3,FALSE),VLOOKUP(G8,[6]Sheet2!A:B,2,FALSE))</f>
        <v>600</v>
      </c>
      <c r="J8" s="33" t="s">
        <v>21</v>
      </c>
      <c r="K8" s="18"/>
    </row>
    <row r="9" s="5" customFormat="1" ht="31" customHeight="1" spans="1:11">
      <c r="A9" s="16">
        <v>5</v>
      </c>
      <c r="B9" s="16" t="s">
        <v>26</v>
      </c>
      <c r="C9" s="16" t="s">
        <v>29</v>
      </c>
      <c r="D9" s="16" t="s">
        <v>30</v>
      </c>
      <c r="E9" s="19" t="s">
        <v>17</v>
      </c>
      <c r="F9" s="16" t="s">
        <v>18</v>
      </c>
      <c r="G9" s="16" t="s">
        <v>19</v>
      </c>
      <c r="H9" s="23">
        <v>45549</v>
      </c>
      <c r="I9" s="34">
        <f>IF(F9="是",VLOOKUP(G9,[11]Sheet2!A:C,3,FALSE),VLOOKUP(G9,[11]Sheet2!A:B,2,FALSE))</f>
        <v>600</v>
      </c>
      <c r="J9" s="33" t="s">
        <v>21</v>
      </c>
      <c r="K9" s="35"/>
    </row>
    <row r="10" s="5" customFormat="1" ht="31" customHeight="1" spans="1:11">
      <c r="A10" s="16">
        <v>6</v>
      </c>
      <c r="B10" s="24" t="s">
        <v>31</v>
      </c>
      <c r="C10" s="24" t="s">
        <v>32</v>
      </c>
      <c r="D10" s="24" t="s">
        <v>33</v>
      </c>
      <c r="E10" s="25" t="s">
        <v>17</v>
      </c>
      <c r="F10" s="24" t="s">
        <v>18</v>
      </c>
      <c r="G10" s="24" t="s">
        <v>19</v>
      </c>
      <c r="H10" s="26">
        <v>45292</v>
      </c>
      <c r="I10" s="36">
        <f>IF(F10="是",VLOOKUP(G10,[9]Sheet2!A:C,3,FALSE),VLOOKUP(G10,[9]Sheet2!A:B,2,FALSE))</f>
        <v>600</v>
      </c>
      <c r="J10" s="33" t="s">
        <v>21</v>
      </c>
      <c r="K10" s="35"/>
    </row>
    <row r="11" s="5" customFormat="1" ht="31" customHeight="1" spans="1:11">
      <c r="A11" s="16">
        <v>7</v>
      </c>
      <c r="B11" s="24" t="s">
        <v>31</v>
      </c>
      <c r="C11" s="24" t="s">
        <v>32</v>
      </c>
      <c r="D11" s="16" t="s">
        <v>34</v>
      </c>
      <c r="E11" s="25" t="s">
        <v>17</v>
      </c>
      <c r="F11" s="24" t="s">
        <v>18</v>
      </c>
      <c r="G11" s="24" t="s">
        <v>19</v>
      </c>
      <c r="H11" s="26">
        <v>45292</v>
      </c>
      <c r="I11" s="16">
        <v>600</v>
      </c>
      <c r="J11" s="33" t="s">
        <v>21</v>
      </c>
      <c r="K11" s="35"/>
    </row>
    <row r="12" s="5" customFormat="1" ht="31" customHeight="1" spans="1:11">
      <c r="A12" s="16">
        <v>8</v>
      </c>
      <c r="B12" s="24" t="s">
        <v>31</v>
      </c>
      <c r="C12" s="24" t="s">
        <v>32</v>
      </c>
      <c r="D12" s="16" t="s">
        <v>35</v>
      </c>
      <c r="E12" s="25" t="s">
        <v>17</v>
      </c>
      <c r="F12" s="24" t="s">
        <v>18</v>
      </c>
      <c r="G12" s="24" t="s">
        <v>19</v>
      </c>
      <c r="H12" s="26">
        <v>45292</v>
      </c>
      <c r="I12" s="16">
        <v>600</v>
      </c>
      <c r="J12" s="33" t="s">
        <v>21</v>
      </c>
      <c r="K12" s="35"/>
    </row>
    <row r="13" s="5" customFormat="1" ht="31" customHeight="1" spans="1:11">
      <c r="A13" s="16">
        <v>9</v>
      </c>
      <c r="B13" s="16" t="s">
        <v>31</v>
      </c>
      <c r="C13" s="16" t="s">
        <v>32</v>
      </c>
      <c r="D13" s="16" t="s">
        <v>36</v>
      </c>
      <c r="E13" s="25" t="s">
        <v>17</v>
      </c>
      <c r="F13" s="16" t="s">
        <v>18</v>
      </c>
      <c r="G13" s="16" t="s">
        <v>19</v>
      </c>
      <c r="H13" s="23">
        <v>45524</v>
      </c>
      <c r="I13" s="34">
        <f>IF(F13="是",VLOOKUP(G13,[10]Sheet2!A:C,3,FALSE),VLOOKUP(G13,[10]Sheet2!A:B,2,FALSE))</f>
        <v>600</v>
      </c>
      <c r="J13" s="33" t="s">
        <v>21</v>
      </c>
      <c r="K13" s="35"/>
    </row>
    <row r="14" s="5" customFormat="1" ht="31" customHeight="1" spans="1:11">
      <c r="A14" s="16">
        <v>10</v>
      </c>
      <c r="B14" s="16" t="s">
        <v>37</v>
      </c>
      <c r="C14" s="16" t="s">
        <v>38</v>
      </c>
      <c r="D14" s="16" t="s">
        <v>39</v>
      </c>
      <c r="E14" s="27" t="s">
        <v>17</v>
      </c>
      <c r="F14" s="16" t="s">
        <v>18</v>
      </c>
      <c r="G14" s="16" t="s">
        <v>19</v>
      </c>
      <c r="H14" s="28">
        <v>45536</v>
      </c>
      <c r="I14" s="34">
        <f>IF(F14="是",VLOOKUP(G14,[7]Sheet2!A:C,3,FALSE),VLOOKUP(G14,[7]Sheet2!A:B,2,FALSE))</f>
        <v>600</v>
      </c>
      <c r="J14" s="33" t="s">
        <v>21</v>
      </c>
      <c r="K14" s="35"/>
    </row>
    <row r="15" s="5" customFormat="1" ht="31" customHeight="1" spans="1:11">
      <c r="A15" s="16">
        <v>11</v>
      </c>
      <c r="B15" s="18" t="s">
        <v>40</v>
      </c>
      <c r="C15" s="18" t="s">
        <v>41</v>
      </c>
      <c r="D15" s="18" t="s">
        <v>42</v>
      </c>
      <c r="E15" s="19" t="s">
        <v>17</v>
      </c>
      <c r="F15" s="18" t="s">
        <v>18</v>
      </c>
      <c r="G15" s="18" t="s">
        <v>19</v>
      </c>
      <c r="H15" s="22">
        <v>45540</v>
      </c>
      <c r="I15" s="32">
        <f>IF(F15="是",VLOOKUP(G15,[3]Sheet2!A:C,3,FALSE),VLOOKUP(G15,[3]Sheet2!A:B,2,FALSE))</f>
        <v>600</v>
      </c>
      <c r="J15" s="33" t="s">
        <v>21</v>
      </c>
      <c r="K15" s="35"/>
    </row>
    <row r="16" s="5" customFormat="1" ht="31" customHeight="1" spans="1:11">
      <c r="A16" s="16">
        <v>12</v>
      </c>
      <c r="B16" s="18" t="s">
        <v>40</v>
      </c>
      <c r="C16" s="18" t="s">
        <v>43</v>
      </c>
      <c r="D16" s="18" t="s">
        <v>44</v>
      </c>
      <c r="E16" s="19" t="s">
        <v>17</v>
      </c>
      <c r="F16" s="18" t="s">
        <v>18</v>
      </c>
      <c r="G16" s="18" t="s">
        <v>45</v>
      </c>
      <c r="H16" s="22">
        <v>45536</v>
      </c>
      <c r="I16" s="32">
        <v>800</v>
      </c>
      <c r="J16" s="33" t="s">
        <v>21</v>
      </c>
      <c r="K16" s="35"/>
    </row>
    <row r="17" s="5" customFormat="1" ht="31" customHeight="1" spans="1:11">
      <c r="A17" s="16">
        <v>13</v>
      </c>
      <c r="B17" s="18" t="s">
        <v>40</v>
      </c>
      <c r="C17" s="18" t="s">
        <v>46</v>
      </c>
      <c r="D17" s="18" t="s">
        <v>47</v>
      </c>
      <c r="E17" s="19" t="s">
        <v>17</v>
      </c>
      <c r="F17" s="18" t="s">
        <v>18</v>
      </c>
      <c r="G17" s="18" t="s">
        <v>19</v>
      </c>
      <c r="H17" s="22">
        <v>45536</v>
      </c>
      <c r="I17" s="32">
        <f>IF(F17="是",VLOOKUP(G17,[4]Sheet2!A:C,3,FALSE),VLOOKUP(G17,[4]Sheet2!A:B,2,FALSE))</f>
        <v>600</v>
      </c>
      <c r="J17" s="33" t="s">
        <v>21</v>
      </c>
      <c r="K17" s="35"/>
    </row>
    <row r="18" s="5" customFormat="1" ht="31" customHeight="1" spans="1:11">
      <c r="A18" s="16">
        <v>14</v>
      </c>
      <c r="B18" s="18" t="s">
        <v>40</v>
      </c>
      <c r="C18" s="18" t="s">
        <v>41</v>
      </c>
      <c r="D18" s="18" t="s">
        <v>48</v>
      </c>
      <c r="E18" s="19" t="s">
        <v>49</v>
      </c>
      <c r="F18" s="18" t="s">
        <v>18</v>
      </c>
      <c r="G18" s="18" t="s">
        <v>50</v>
      </c>
      <c r="H18" s="22">
        <v>45536</v>
      </c>
      <c r="I18" s="32">
        <f>IF(F18="是",VLOOKUP(G18,[3]Sheet2!A:C,3,FALSE),VLOOKUP(G18,[3]Sheet2!A:B,2,FALSE))</f>
        <v>800</v>
      </c>
      <c r="J18" s="33" t="s">
        <v>21</v>
      </c>
      <c r="K18" s="35"/>
    </row>
    <row r="19" s="5" customFormat="1" ht="31" customHeight="1" spans="1:11">
      <c r="A19" s="16">
        <v>15</v>
      </c>
      <c r="B19" s="18" t="s">
        <v>40</v>
      </c>
      <c r="C19" s="18" t="s">
        <v>41</v>
      </c>
      <c r="D19" s="18" t="s">
        <v>51</v>
      </c>
      <c r="E19" s="19" t="s">
        <v>49</v>
      </c>
      <c r="F19" s="18" t="s">
        <v>18</v>
      </c>
      <c r="G19" s="18" t="s">
        <v>50</v>
      </c>
      <c r="H19" s="22">
        <v>45536</v>
      </c>
      <c r="I19" s="32">
        <f>IF(F19="是",VLOOKUP(G19,[3]Sheet2!A:C,3,FALSE),VLOOKUP(G19,[3]Sheet2!A:B,2,FALSE))</f>
        <v>800</v>
      </c>
      <c r="J19" s="33" t="s">
        <v>21</v>
      </c>
      <c r="K19" s="35"/>
    </row>
    <row r="20" s="5" customFormat="1" ht="31" customHeight="1" spans="1:11">
      <c r="A20" s="16">
        <v>16</v>
      </c>
      <c r="B20" s="18" t="s">
        <v>40</v>
      </c>
      <c r="C20" s="18" t="s">
        <v>41</v>
      </c>
      <c r="D20" s="18" t="s">
        <v>52</v>
      </c>
      <c r="E20" s="27" t="s">
        <v>17</v>
      </c>
      <c r="F20" s="18" t="s">
        <v>18</v>
      </c>
      <c r="G20" s="18" t="s">
        <v>19</v>
      </c>
      <c r="H20" s="22">
        <v>45536</v>
      </c>
      <c r="I20" s="32">
        <f>IF(F20="是",VLOOKUP(G20,[3]Sheet2!A:C,3,FALSE),VLOOKUP(G20,[3]Sheet2!A:B,2,FALSE))</f>
        <v>600</v>
      </c>
      <c r="J20" s="33" t="s">
        <v>21</v>
      </c>
      <c r="K20" s="35"/>
    </row>
    <row r="21" s="5" customFormat="1" ht="31" customHeight="1" spans="1:11">
      <c r="A21" s="16">
        <v>17</v>
      </c>
      <c r="B21" s="16" t="s">
        <v>53</v>
      </c>
      <c r="C21" s="16" t="s">
        <v>54</v>
      </c>
      <c r="D21" s="16" t="s">
        <v>55</v>
      </c>
      <c r="E21" s="27" t="s">
        <v>17</v>
      </c>
      <c r="F21" s="16" t="s">
        <v>18</v>
      </c>
      <c r="G21" s="16" t="s">
        <v>19</v>
      </c>
      <c r="H21" s="23">
        <v>45536</v>
      </c>
      <c r="I21" s="34">
        <f>IF(F21="是",VLOOKUP(G21,[8]Sheet2!A:C,3,FALSE),VLOOKUP(G21,[8]Sheet2!A:B,2,FALSE))</f>
        <v>600</v>
      </c>
      <c r="J21" s="33" t="s">
        <v>21</v>
      </c>
      <c r="K21" s="35"/>
    </row>
    <row r="22" s="5" customFormat="1" customHeight="1" spans="1:11">
      <c r="A22" s="16">
        <v>18</v>
      </c>
      <c r="B22" s="16" t="s">
        <v>53</v>
      </c>
      <c r="C22" s="16" t="s">
        <v>56</v>
      </c>
      <c r="D22" s="16" t="s">
        <v>57</v>
      </c>
      <c r="E22" s="27" t="s">
        <v>17</v>
      </c>
      <c r="F22" s="16" t="s">
        <v>18</v>
      </c>
      <c r="G22" s="16" t="s">
        <v>19</v>
      </c>
      <c r="H22" s="23">
        <v>45536</v>
      </c>
      <c r="I22" s="34">
        <f>IF(F22="是",VLOOKUP(G22,[5]Sheet2!A:C,3,FALSE),VLOOKUP(G22,[5]Sheet2!A:B,2,FALSE))</f>
        <v>600</v>
      </c>
      <c r="J22" s="33" t="s">
        <v>21</v>
      </c>
      <c r="K22" s="35"/>
    </row>
    <row r="23" customFormat="1" ht="32" customHeight="1" spans="1:11">
      <c r="A23" s="16">
        <v>19</v>
      </c>
      <c r="B23" s="29" t="s">
        <v>58</v>
      </c>
      <c r="C23" s="29" t="s">
        <v>59</v>
      </c>
      <c r="D23" s="16" t="s">
        <v>60</v>
      </c>
      <c r="E23" s="27" t="s">
        <v>17</v>
      </c>
      <c r="F23" s="16" t="s">
        <v>18</v>
      </c>
      <c r="G23" s="16" t="s">
        <v>19</v>
      </c>
      <c r="H23" s="23">
        <v>45366</v>
      </c>
      <c r="I23" s="34">
        <f>IF(F23="是",VLOOKUP(G23,[12]Sheet2!A:C,3,FALSE),VLOOKUP(G23,[12]Sheet2!A:B,2,FALSE))</f>
        <v>600</v>
      </c>
      <c r="J23" s="33" t="s">
        <v>21</v>
      </c>
      <c r="K23" s="37"/>
    </row>
    <row r="24" customFormat="1" ht="32" customHeight="1" spans="1:11">
      <c r="A24" s="16">
        <v>20</v>
      </c>
      <c r="B24" s="30" t="s">
        <v>61</v>
      </c>
      <c r="C24" s="30" t="s">
        <v>62</v>
      </c>
      <c r="D24" s="30" t="s">
        <v>63</v>
      </c>
      <c r="E24" s="27" t="s">
        <v>17</v>
      </c>
      <c r="F24" s="30" t="s">
        <v>18</v>
      </c>
      <c r="G24" s="30" t="s">
        <v>64</v>
      </c>
      <c r="H24" s="28">
        <v>45323</v>
      </c>
      <c r="I24" s="34">
        <v>800</v>
      </c>
      <c r="J24" s="33" t="s">
        <v>21</v>
      </c>
      <c r="K24" s="37"/>
    </row>
    <row r="25" ht="55" customHeight="1" spans="1:11">
      <c r="A25" s="31" t="s">
        <v>65</v>
      </c>
      <c r="B25" s="31"/>
      <c r="C25" s="31"/>
      <c r="D25" s="31"/>
      <c r="E25" s="31"/>
      <c r="F25" s="31"/>
      <c r="G25" s="31"/>
      <c r="H25" s="31"/>
      <c r="I25" s="38">
        <f>SUM(I5:I24)</f>
        <v>13000</v>
      </c>
      <c r="J25" s="37"/>
      <c r="K25" s="37"/>
    </row>
  </sheetData>
  <autoFilter ref="A4:J25">
    <extLst/>
  </autoFilter>
  <mergeCells count="4">
    <mergeCell ref="A2:K2"/>
    <mergeCell ref="A3:K3"/>
    <mergeCell ref="A25:H25"/>
    <mergeCell ref="J25:K25"/>
  </mergeCells>
  <dataValidations count="11">
    <dataValidation type="list" allowBlank="1" showInputMessage="1" showErrorMessage="1" sqref="E5 E6 E7 E8 E9 E14 E18:E19">
      <formula1>"脱贫劳动力,脱贫不稳定户,边缘易致贫户,突发严重困难户"</formula1>
    </dataValidation>
    <dataValidation type="list" allowBlank="1" showInputMessage="1" showErrorMessage="1" sqref="G14">
      <formula1>[7]Sheet2!#REF!</formula1>
    </dataValidation>
    <dataValidation type="list" allowBlank="1" showInputMessage="1" showErrorMessage="1" sqref="F5 F6 F7 F9 F13 F14 F17 F20 F21 F22 F23 F24 F10:F12 F15:F16 F18:F19">
      <formula1>"是,否"</formula1>
    </dataValidation>
    <dataValidation type="list" allowBlank="1" showInputMessage="1" showErrorMessage="1" sqref="G9">
      <formula1>[11]Sheet2!#REF!</formula1>
    </dataValidation>
    <dataValidation type="list" allowBlank="1" showInputMessage="1" showErrorMessage="1" sqref="G6">
      <formula1>[1]Sheet2!#REF!</formula1>
    </dataValidation>
    <dataValidation allowBlank="1" showInputMessage="1" showErrorMessage="1" sqref="E20"/>
    <dataValidation type="list" allowBlank="1" showInputMessage="1" showErrorMessage="1" sqref="G8">
      <formula1>[2]Sheet2!#REF!</formula1>
    </dataValidation>
    <dataValidation type="list" allowBlank="1" showInputMessage="1" showErrorMessage="1" sqref="E21 E22 E23 E24">
      <formula1>"脱贫户,脱贫不稳定户,边缘易致贫户,突发严重困难户"</formula1>
    </dataValidation>
    <dataValidation type="list" allowBlank="1" showInputMessage="1" showErrorMessage="1" sqref="G21">
      <formula1>[8]Sheet2!#REF!</formula1>
    </dataValidation>
    <dataValidation type="list" allowBlank="1" showInputMessage="1" showErrorMessage="1" sqref="G23">
      <formula1>[12]Sheet2!#REF!</formula1>
    </dataValidation>
    <dataValidation type="list" allowBlank="1" showInputMessage="1" showErrorMessage="1" sqref="G24">
      <formula1>[13]Sheet2!#REF!</formula1>
    </dataValidation>
  </dataValidations>
  <printOptions horizontalCentered="1"/>
  <pageMargins left="0.550694444444444" right="0.550694444444444" top="0.275" bottom="0.314583333333333" header="0.156944444444444" footer="0.0388888888888889"/>
  <pageSetup paperSize="9" scale="62" fitToHeight="0" orientation="landscape" horizontalDpi="600"/>
  <headerFooter alignWithMargins="0">
    <oddFooter>&amp;C第 &amp;P 页，共 &amp;N 页</oddFooter>
  </headerFooter>
  <ignoredErrors>
    <ignoredError sqref="E21:E22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workbookViewId="0">
      <selection activeCell="D34" sqref="D34"/>
    </sheetView>
  </sheetViews>
  <sheetFormatPr defaultColWidth="9" defaultRowHeight="14.25" outlineLevelCol="2"/>
  <cols>
    <col min="1" max="1" width="17" customWidth="1"/>
  </cols>
  <sheetData>
    <row r="1" spans="1:3">
      <c r="A1" t="s">
        <v>66</v>
      </c>
      <c r="B1" t="s">
        <v>67</v>
      </c>
      <c r="C1" t="s">
        <v>68</v>
      </c>
    </row>
    <row r="2" spans="1:3">
      <c r="A2" s="1" t="s">
        <v>69</v>
      </c>
      <c r="B2" s="1">
        <v>800</v>
      </c>
      <c r="C2" s="1">
        <f t="shared" ref="C2:C35" si="0">B2/2</f>
        <v>400</v>
      </c>
    </row>
    <row r="3" spans="1:3">
      <c r="A3" s="1" t="s">
        <v>25</v>
      </c>
      <c r="B3" s="1">
        <v>800</v>
      </c>
      <c r="C3" s="1">
        <f t="shared" si="0"/>
        <v>400</v>
      </c>
    </row>
    <row r="4" spans="1:3">
      <c r="A4" s="1" t="s">
        <v>70</v>
      </c>
      <c r="B4" s="1">
        <v>800</v>
      </c>
      <c r="C4" s="1">
        <f t="shared" si="0"/>
        <v>400</v>
      </c>
    </row>
    <row r="5" spans="1:3">
      <c r="A5" s="1" t="s">
        <v>71</v>
      </c>
      <c r="B5" s="1">
        <v>800</v>
      </c>
      <c r="C5" s="1">
        <f t="shared" si="0"/>
        <v>400</v>
      </c>
    </row>
    <row r="6" spans="1:3">
      <c r="A6" s="1" t="s">
        <v>72</v>
      </c>
      <c r="B6" s="1">
        <v>800</v>
      </c>
      <c r="C6" s="1">
        <f t="shared" si="0"/>
        <v>400</v>
      </c>
    </row>
    <row r="7" spans="1:3">
      <c r="A7" s="1" t="s">
        <v>73</v>
      </c>
      <c r="B7" s="1">
        <v>800</v>
      </c>
      <c r="C7" s="1">
        <f t="shared" si="0"/>
        <v>400</v>
      </c>
    </row>
    <row r="8" spans="1:3">
      <c r="A8" s="1" t="s">
        <v>74</v>
      </c>
      <c r="B8" s="1">
        <v>800</v>
      </c>
      <c r="C8" s="1">
        <f t="shared" si="0"/>
        <v>400</v>
      </c>
    </row>
    <row r="9" spans="1:3">
      <c r="A9" s="1" t="s">
        <v>75</v>
      </c>
      <c r="B9" s="1">
        <v>800</v>
      </c>
      <c r="C9" s="1">
        <f t="shared" si="0"/>
        <v>400</v>
      </c>
    </row>
    <row r="10" spans="1:3">
      <c r="A10" s="1" t="s">
        <v>76</v>
      </c>
      <c r="B10" s="1">
        <v>800</v>
      </c>
      <c r="C10" s="1">
        <f t="shared" si="0"/>
        <v>400</v>
      </c>
    </row>
    <row r="11" spans="1:3">
      <c r="A11" s="1" t="s">
        <v>77</v>
      </c>
      <c r="B11" s="1">
        <v>800</v>
      </c>
      <c r="C11" s="1">
        <f t="shared" si="0"/>
        <v>400</v>
      </c>
    </row>
    <row r="12" spans="1:3">
      <c r="A12" s="1" t="s">
        <v>78</v>
      </c>
      <c r="B12" s="1">
        <v>800</v>
      </c>
      <c r="C12" s="1">
        <f t="shared" si="0"/>
        <v>400</v>
      </c>
    </row>
    <row r="13" spans="1:3">
      <c r="A13" s="1" t="s">
        <v>79</v>
      </c>
      <c r="B13" s="1">
        <v>600</v>
      </c>
      <c r="C13" s="1">
        <f t="shared" si="0"/>
        <v>300</v>
      </c>
    </row>
    <row r="14" spans="1:3">
      <c r="A14" s="1" t="s">
        <v>80</v>
      </c>
      <c r="B14" s="1">
        <v>800</v>
      </c>
      <c r="C14" s="1">
        <f t="shared" si="0"/>
        <v>400</v>
      </c>
    </row>
    <row r="15" spans="1:3">
      <c r="A15" s="1" t="s">
        <v>64</v>
      </c>
      <c r="B15" s="1">
        <v>800</v>
      </c>
      <c r="C15" s="1">
        <f t="shared" si="0"/>
        <v>400</v>
      </c>
    </row>
    <row r="16" spans="1:3">
      <c r="A16" s="1" t="s">
        <v>81</v>
      </c>
      <c r="B16" s="1">
        <v>800</v>
      </c>
      <c r="C16" s="1">
        <f t="shared" si="0"/>
        <v>400</v>
      </c>
    </row>
    <row r="17" spans="1:3">
      <c r="A17" s="1" t="s">
        <v>82</v>
      </c>
      <c r="B17" s="1">
        <v>600</v>
      </c>
      <c r="C17" s="1">
        <f t="shared" si="0"/>
        <v>300</v>
      </c>
    </row>
    <row r="18" spans="1:3">
      <c r="A18" s="1" t="s">
        <v>83</v>
      </c>
      <c r="B18" s="1">
        <v>800</v>
      </c>
      <c r="C18" s="1">
        <f t="shared" si="0"/>
        <v>400</v>
      </c>
    </row>
    <row r="19" spans="1:3">
      <c r="A19" s="1" t="s">
        <v>84</v>
      </c>
      <c r="B19" s="1">
        <v>800</v>
      </c>
      <c r="C19" s="1">
        <f t="shared" si="0"/>
        <v>400</v>
      </c>
    </row>
    <row r="20" spans="1:3">
      <c r="A20" s="1" t="s">
        <v>85</v>
      </c>
      <c r="B20" s="1">
        <v>800</v>
      </c>
      <c r="C20" s="1">
        <f t="shared" si="0"/>
        <v>400</v>
      </c>
    </row>
    <row r="21" spans="1:3">
      <c r="A21" s="1" t="s">
        <v>86</v>
      </c>
      <c r="B21" s="1">
        <v>800</v>
      </c>
      <c r="C21" s="1">
        <f t="shared" si="0"/>
        <v>400</v>
      </c>
    </row>
    <row r="22" spans="1:3">
      <c r="A22" s="1" t="s">
        <v>45</v>
      </c>
      <c r="B22" s="1">
        <v>800</v>
      </c>
      <c r="C22" s="1">
        <f t="shared" si="0"/>
        <v>400</v>
      </c>
    </row>
    <row r="23" spans="1:3">
      <c r="A23" s="1" t="s">
        <v>50</v>
      </c>
      <c r="B23" s="1">
        <v>800</v>
      </c>
      <c r="C23" s="1">
        <f t="shared" si="0"/>
        <v>400</v>
      </c>
    </row>
    <row r="24" spans="1:3">
      <c r="A24" s="1" t="s">
        <v>87</v>
      </c>
      <c r="B24" s="1">
        <v>800</v>
      </c>
      <c r="C24" s="1">
        <f t="shared" si="0"/>
        <v>400</v>
      </c>
    </row>
    <row r="25" spans="1:3">
      <c r="A25" s="1" t="s">
        <v>19</v>
      </c>
      <c r="B25" s="1">
        <v>600</v>
      </c>
      <c r="C25" s="1">
        <f t="shared" si="0"/>
        <v>300</v>
      </c>
    </row>
    <row r="26" spans="1:3">
      <c r="A26" s="1" t="s">
        <v>88</v>
      </c>
      <c r="B26" s="1">
        <v>800</v>
      </c>
      <c r="C26" s="1">
        <f t="shared" si="0"/>
        <v>400</v>
      </c>
    </row>
    <row r="27" spans="1:3">
      <c r="A27" s="1" t="s">
        <v>89</v>
      </c>
      <c r="B27" s="1">
        <v>800</v>
      </c>
      <c r="C27" s="1">
        <f t="shared" si="0"/>
        <v>400</v>
      </c>
    </row>
    <row r="28" spans="1:3">
      <c r="A28" s="1" t="s">
        <v>90</v>
      </c>
      <c r="B28" s="1">
        <v>800</v>
      </c>
      <c r="C28" s="1">
        <f t="shared" si="0"/>
        <v>400</v>
      </c>
    </row>
    <row r="29" spans="1:3">
      <c r="A29" s="1" t="s">
        <v>91</v>
      </c>
      <c r="B29" s="1">
        <v>800</v>
      </c>
      <c r="C29" s="1">
        <f t="shared" si="0"/>
        <v>400</v>
      </c>
    </row>
    <row r="30" spans="1:3">
      <c r="A30" s="1" t="s">
        <v>92</v>
      </c>
      <c r="B30" s="1">
        <v>800</v>
      </c>
      <c r="C30" s="1">
        <f t="shared" si="0"/>
        <v>400</v>
      </c>
    </row>
    <row r="31" spans="1:3">
      <c r="A31" s="1" t="s">
        <v>93</v>
      </c>
      <c r="B31" s="1">
        <v>800</v>
      </c>
      <c r="C31" s="1">
        <f t="shared" si="0"/>
        <v>400</v>
      </c>
    </row>
    <row r="32" spans="1:3">
      <c r="A32" s="2" t="s">
        <v>94</v>
      </c>
      <c r="B32" s="1">
        <v>800</v>
      </c>
      <c r="C32" s="1">
        <f t="shared" si="0"/>
        <v>400</v>
      </c>
    </row>
    <row r="33" spans="1:3">
      <c r="A33" s="2" t="s">
        <v>95</v>
      </c>
      <c r="B33" s="1">
        <v>800</v>
      </c>
      <c r="C33" s="1">
        <f t="shared" si="0"/>
        <v>400</v>
      </c>
    </row>
    <row r="34" spans="1:3">
      <c r="A34" s="1" t="s">
        <v>96</v>
      </c>
      <c r="B34" s="1">
        <v>800</v>
      </c>
      <c r="C34" s="1">
        <f t="shared" si="0"/>
        <v>400</v>
      </c>
    </row>
    <row r="35" spans="1:3">
      <c r="A35" s="3" t="s">
        <v>97</v>
      </c>
      <c r="B35" s="3">
        <v>800</v>
      </c>
      <c r="C35" s="1">
        <f t="shared" si="0"/>
        <v>400</v>
      </c>
    </row>
  </sheetData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鹿寨县2024年脱贫劳动力跨省就业一次性交通补助花名册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1996-12-17T01:32:00Z</dcterms:created>
  <cp:lastPrinted>2021-10-29T09:28:00Z</cp:lastPrinted>
  <dcterms:modified xsi:type="dcterms:W3CDTF">2024-10-10T09:57:36Z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2052-11.8.2.12087</vt:lpwstr>
  </property>
  <property fmtid="{D5CDD505-2E9C-101B-9397-08002B2CF9AE}" pid="3" name="ICV">
    <vt:lpwstr>A4847CC56FAB4219A41F2C4963BDAF4B_13</vt:lpwstr>
  </property>
  <property fmtid="{D5CDD505-2E9C-101B-9397-08002B2CF9AE}" pid="4" name="KSOReadingLayout">
    <vt:bool>true</vt:bool>
  </property>
</Properties>
</file>