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综合业务\2021预算公开\"/>
    </mc:Choice>
  </mc:AlternateContent>
  <bookViews>
    <workbookView xWindow="0" yWindow="0" windowWidth="20490" windowHeight="7860" tabRatio="661" firstSheet="2" activeTab="7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_FilterDatabase" localSheetId="2" hidden="1">表2.一般公共预算支出表!$A$8:$Y$32</definedName>
    <definedName name="_xlnm._FilterDatabase" localSheetId="6" hidden="1">表6.部门收入总表!$A$8:$AD$8</definedName>
    <definedName name="_xlnm.Print_Titles" localSheetId="10">表10.政府采购预算表!$1:$9</definedName>
    <definedName name="_xlnm.Print_Titles" localSheetId="2">表2.一般公共预算支出表!$1:$6</definedName>
    <definedName name="_xlnm.Print_Titles" localSheetId="3">表3.一般公共预算基本支出表!$1:$7</definedName>
    <definedName name="_xlnm.Print_Titles" localSheetId="5">表5.部门收支总表!$1:$3</definedName>
    <definedName name="_xlnm.Print_Titles" localSheetId="6">表6.部门收入总表!$1:$8</definedName>
  </definedNames>
  <calcPr calcId="152511"/>
</workbook>
</file>

<file path=xl/calcChain.xml><?xml version="1.0" encoding="utf-8"?>
<calcChain xmlns="http://schemas.openxmlformats.org/spreadsheetml/2006/main">
  <c r="G8" i="3" l="1"/>
  <c r="F8" i="3"/>
  <c r="F9" i="7" l="1"/>
  <c r="G9" i="7"/>
  <c r="G24" i="8"/>
  <c r="G24" i="3"/>
  <c r="R7" i="8" l="1"/>
  <c r="H7" i="3"/>
  <c r="I7" i="3"/>
  <c r="J7" i="3"/>
  <c r="L7" i="3"/>
  <c r="N7" i="3"/>
  <c r="R7" i="3"/>
  <c r="F7" i="3"/>
  <c r="G7" i="3"/>
  <c r="B8" i="5"/>
  <c r="B9" i="5"/>
  <c r="B11" i="5"/>
  <c r="B12" i="5"/>
  <c r="B13" i="5"/>
  <c r="B14" i="5"/>
  <c r="C6" i="5"/>
  <c r="V12" i="11"/>
  <c r="W12" i="11"/>
  <c r="W13" i="11"/>
  <c r="V13" i="11" s="1"/>
  <c r="W14" i="11"/>
  <c r="V14" i="11" s="1"/>
  <c r="W16" i="11"/>
  <c r="V16" i="11" s="1"/>
  <c r="W17" i="11"/>
  <c r="V17" i="11" s="1"/>
  <c r="W11" i="11"/>
  <c r="V11" i="11" s="1"/>
  <c r="C7" i="5"/>
  <c r="B7" i="5" s="1"/>
  <c r="B6" i="5" s="1"/>
  <c r="C10" i="5"/>
  <c r="B10" i="5" s="1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9" i="4"/>
  <c r="C10" i="4"/>
  <c r="C11" i="4"/>
  <c r="C12" i="4"/>
  <c r="C13" i="4"/>
  <c r="C14" i="4"/>
  <c r="C15" i="4"/>
  <c r="C16" i="4"/>
  <c r="C17" i="4"/>
  <c r="C18" i="4"/>
  <c r="C33" i="4"/>
  <c r="C34" i="4"/>
  <c r="C35" i="4"/>
  <c r="E8" i="4"/>
  <c r="D8" i="4"/>
  <c r="C8" i="4" s="1"/>
  <c r="F11" i="7"/>
  <c r="F15" i="7"/>
  <c r="F19" i="7"/>
  <c r="F23" i="7"/>
  <c r="F27" i="7"/>
  <c r="F31" i="7"/>
  <c r="G11" i="7"/>
  <c r="G12" i="7"/>
  <c r="F12" i="7" s="1"/>
  <c r="G13" i="7"/>
  <c r="F13" i="7" s="1"/>
  <c r="G14" i="7"/>
  <c r="F14" i="7" s="1"/>
  <c r="G15" i="7"/>
  <c r="G16" i="7"/>
  <c r="F16" i="7" s="1"/>
  <c r="G17" i="7"/>
  <c r="F17" i="7" s="1"/>
  <c r="G18" i="7"/>
  <c r="F18" i="7" s="1"/>
  <c r="G19" i="7"/>
  <c r="G20" i="7"/>
  <c r="F20" i="7" s="1"/>
  <c r="G21" i="7"/>
  <c r="F21" i="7" s="1"/>
  <c r="G22" i="7"/>
  <c r="F22" i="7" s="1"/>
  <c r="G23" i="7"/>
  <c r="G24" i="7"/>
  <c r="F24" i="7" s="1"/>
  <c r="G25" i="7"/>
  <c r="F25" i="7" s="1"/>
  <c r="G26" i="7"/>
  <c r="F26" i="7" s="1"/>
  <c r="G27" i="7"/>
  <c r="G28" i="7"/>
  <c r="F28" i="7" s="1"/>
  <c r="G29" i="7"/>
  <c r="F29" i="7" s="1"/>
  <c r="G30" i="7"/>
  <c r="F30" i="7" s="1"/>
  <c r="G31" i="7"/>
  <c r="G32" i="7"/>
  <c r="F32" i="7" s="1"/>
  <c r="G33" i="7"/>
  <c r="F33" i="7" s="1"/>
  <c r="G34" i="7"/>
  <c r="F34" i="7" s="1"/>
  <c r="G10" i="7"/>
  <c r="G32" i="8"/>
  <c r="F32" i="8" s="1"/>
  <c r="G31" i="8"/>
  <c r="F31" i="8" s="1"/>
  <c r="G30" i="8"/>
  <c r="F30" i="8" s="1"/>
  <c r="G29" i="8"/>
  <c r="F29" i="8" s="1"/>
  <c r="G28" i="8"/>
  <c r="F28" i="8" s="1"/>
  <c r="L27" i="8"/>
  <c r="F27" i="8" s="1"/>
  <c r="L26" i="8"/>
  <c r="G25" i="8"/>
  <c r="F25" i="8" s="1"/>
  <c r="R24" i="8"/>
  <c r="N24" i="8"/>
  <c r="I24" i="8"/>
  <c r="I7" i="8" s="1"/>
  <c r="H24" i="8"/>
  <c r="G23" i="8"/>
  <c r="F23" i="8" s="1"/>
  <c r="G22" i="8"/>
  <c r="F22" i="8" s="1"/>
  <c r="G21" i="8"/>
  <c r="F21" i="8" s="1"/>
  <c r="G20" i="8"/>
  <c r="F20" i="8" s="1"/>
  <c r="G19" i="8"/>
  <c r="F19" i="8" s="1"/>
  <c r="G18" i="8"/>
  <c r="F18" i="8" s="1"/>
  <c r="J17" i="8"/>
  <c r="I17" i="8"/>
  <c r="H17" i="8"/>
  <c r="G16" i="8"/>
  <c r="F16" i="8" s="1"/>
  <c r="G15" i="8"/>
  <c r="F15" i="8" s="1"/>
  <c r="G14" i="8"/>
  <c r="F14" i="8" s="1"/>
  <c r="G13" i="8"/>
  <c r="F13" i="8" s="1"/>
  <c r="G12" i="8"/>
  <c r="F12" i="8" s="1"/>
  <c r="G11" i="8"/>
  <c r="F11" i="8" s="1"/>
  <c r="L10" i="8"/>
  <c r="F10" i="8" s="1"/>
  <c r="G9" i="8"/>
  <c r="F9" i="8" s="1"/>
  <c r="R8" i="8"/>
  <c r="N8" i="8"/>
  <c r="N7" i="8" s="1"/>
  <c r="L8" i="8"/>
  <c r="J8" i="8"/>
  <c r="J7" i="8" s="1"/>
  <c r="I8" i="8"/>
  <c r="H8" i="8"/>
  <c r="D6" i="2"/>
  <c r="F36" i="6"/>
  <c r="B36" i="6"/>
  <c r="D35" i="6"/>
  <c r="D44" i="6" s="1"/>
  <c r="B20" i="6"/>
  <c r="B17" i="6"/>
  <c r="B35" i="6" s="1"/>
  <c r="B44" i="6" s="1"/>
  <c r="F11" i="6"/>
  <c r="B8" i="6"/>
  <c r="F6" i="6"/>
  <c r="G39" i="2"/>
  <c r="F39" i="2"/>
  <c r="B35" i="2"/>
  <c r="G34" i="2"/>
  <c r="F34" i="2"/>
  <c r="E34" i="2"/>
  <c r="E39" i="2" s="1"/>
  <c r="B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34" i="2" s="1"/>
  <c r="D39" i="2" s="1"/>
  <c r="F10" i="7" l="1"/>
  <c r="H7" i="8"/>
  <c r="G8" i="8"/>
  <c r="L7" i="8"/>
  <c r="B39" i="2"/>
  <c r="F8" i="8"/>
  <c r="G17" i="8"/>
  <c r="L24" i="8"/>
  <c r="F17" i="8"/>
  <c r="F26" i="8"/>
  <c r="F24" i="8" s="1"/>
  <c r="F35" i="6"/>
  <c r="F44" i="6" s="1"/>
  <c r="G7" i="8" l="1"/>
  <c r="F7" i="8"/>
</calcChain>
</file>

<file path=xl/sharedStrings.xml><?xml version="1.0" encoding="utf-8"?>
<sst xmlns="http://schemas.openxmlformats.org/spreadsheetml/2006/main" count="856" uniqueCount="351">
  <si>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</si>
  <si>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</si>
  <si>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</si>
  <si>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</si>
  <si>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</si>
  <si>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</si>
  <si>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</si>
  <si>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</si>
  <si>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</si>
  <si>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</si>
  <si>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</si>
  <si>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</si>
  <si>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</si>
  <si>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</si>
  <si>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</si>
  <si>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</si>
  <si>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</si>
  <si>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</si>
  <si>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</si>
  <si>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</si>
  <si>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</si>
  <si>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</si>
  <si>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</si>
  <si>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</si>
  <si>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</si>
  <si>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</si>
  <si>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</si>
  <si>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</si>
  <si>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</si>
  <si>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</si>
  <si>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</si>
  <si>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</si>
  <si>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</si>
  <si>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</si>
  <si>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</si>
  <si>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</si>
  <si>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</si>
  <si>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</si>
  <si>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</si>
  <si>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</si>
  <si>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</si>
  <si>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</si>
  <si>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</si>
  <si>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</si>
  <si>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</si>
  <si>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</si>
  <si>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</si>
  <si>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</si>
  <si>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</si>
  <si>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</si>
  <si>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</si>
  <si>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</si>
  <si>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</si>
  <si>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</si>
  <si>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</si>
  <si>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</si>
  <si>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</si>
  <si>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</si>
  <si>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</si>
  <si>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</si>
  <si>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</si>
  <si>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</si>
  <si>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</si>
  <si>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</si>
  <si>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</si>
  <si>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</si>
  <si>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</si>
  <si>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</si>
  <si>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</si>
  <si>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</si>
  <si>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</si>
  <si>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</si>
  <si>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</si>
  <si>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</si>
  <si>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</si>
  <si>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</si>
  <si>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</si>
  <si>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</si>
  <si>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</si>
  <si>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</si>
  <si>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</si>
  <si>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</si>
  <si>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</si>
  <si>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</si>
  <si>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</si>
  <si>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</si>
  <si>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</si>
  <si>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</si>
  <si>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</si>
  <si>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</si>
  <si>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</si>
  <si>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</si>
  <si>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</si>
  <si>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</si>
  <si>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</si>
  <si>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</si>
  <si>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</si>
  <si>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</si>
  <si>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</si>
  <si>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</si>
  <si>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</si>
  <si>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</si>
  <si>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</si>
  <si>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</si>
  <si>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</si>
  <si>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</si>
  <si>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</si>
  <si>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</si>
  <si>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</si>
  <si>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</si>
  <si>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</si>
  <si>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</si>
  <si>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</si>
  <si>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</si>
  <si>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</si>
  <si>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</si>
  <si>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</si>
  <si>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</si>
  <si>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</si>
  <si>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</si>
  <si>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</si>
  <si>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</si>
  <si>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</si>
  <si>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</si>
  <si>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</si>
  <si>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</si>
  <si>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</si>
  <si>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</si>
  <si>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</si>
  <si>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</si>
  <si>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</si>
  <si>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</si>
  <si>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</si>
  <si>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</si>
  <si>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</si>
  <si>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</si>
  <si>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</si>
  <si>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</si>
  <si>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</si>
  <si>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</si>
  <si>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</si>
  <si>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</si>
  <si>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</si>
  <si>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</si>
  <si>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</si>
  <si>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</si>
  <si>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</si>
  <si>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</si>
  <si>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</si>
  <si>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</si>
  <si>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</si>
  <si>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</si>
  <si>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</si>
  <si>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</si>
  <si>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</si>
  <si>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</si>
  <si>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</si>
  <si>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</si>
  <si>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</si>
  <si>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</si>
  <si>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</si>
  <si>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</si>
  <si>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</si>
  <si>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</si>
  <si>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</si>
  <si>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</si>
  <si>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</si>
  <si>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</si>
  <si>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</si>
  <si>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</si>
  <si>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</si>
  <si>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</si>
  <si>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</si>
  <si>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</si>
  <si>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</si>
  <si>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</si>
  <si>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</si>
  <si>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</si>
  <si>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</si>
  <si>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</si>
  <si>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</si>
  <si>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</si>
  <si>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</si>
  <si>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</si>
  <si>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</si>
  <si>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</si>
  <si>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</si>
  <si>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</si>
  <si>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</si>
  <si>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</si>
  <si>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</si>
  <si>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</si>
  <si>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</si>
  <si>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</si>
  <si>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</si>
  <si>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</si>
  <si>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</si>
  <si>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</si>
  <si>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</si>
  <si>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</si>
  <si>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</si>
  <si>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</si>
  <si>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</si>
  <si>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</si>
  <si>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</si>
  <si>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</si>
  <si>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</si>
  <si>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</si>
  <si>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</si>
  <si>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</si>
  <si>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</si>
  <si>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</si>
  <si>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</si>
  <si>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</si>
  <si>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</si>
  <si>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</si>
  <si>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</si>
  <si>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</si>
  <si>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</si>
  <si>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</si>
  <si>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</si>
  <si>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</si>
  <si>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</si>
  <si>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</si>
  <si>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</si>
  <si>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</si>
  <si>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</si>
  <si>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</si>
  <si>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</si>
  <si>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</si>
  <si>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</si>
  <si>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</si>
  <si>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</si>
  <si>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</si>
  <si>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</si>
  <si>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115001</t>
    <phoneticPr fontId="9" type="noConversion"/>
  </si>
  <si>
    <t>201</t>
  </si>
  <si>
    <t>11</t>
  </si>
  <si>
    <t>01</t>
  </si>
  <si>
    <t>02</t>
  </si>
  <si>
    <t>115001</t>
  </si>
  <si>
    <t>208</t>
    <phoneticPr fontId="9" type="noConversion"/>
  </si>
  <si>
    <t>05</t>
    <phoneticPr fontId="9" type="noConversion"/>
  </si>
  <si>
    <r>
      <t>0</t>
    </r>
    <r>
      <rPr>
        <sz val="10"/>
        <rFont val="宋体"/>
        <family val="3"/>
        <charset val="134"/>
      </rPr>
      <t>1</t>
    </r>
    <phoneticPr fontId="9" type="noConversion"/>
  </si>
  <si>
    <t>06</t>
    <phoneticPr fontId="9" type="noConversion"/>
  </si>
  <si>
    <r>
      <t>2</t>
    </r>
    <r>
      <rPr>
        <sz val="10"/>
        <rFont val="宋体"/>
        <family val="3"/>
        <charset val="134"/>
      </rPr>
      <t>10</t>
    </r>
    <phoneticPr fontId="9" type="noConversion"/>
  </si>
  <si>
    <r>
      <t>1</t>
    </r>
    <r>
      <rPr>
        <sz val="10"/>
        <rFont val="宋体"/>
        <family val="3"/>
        <charset val="134"/>
      </rPr>
      <t>1</t>
    </r>
    <phoneticPr fontId="9" type="noConversion"/>
  </si>
  <si>
    <t>01</t>
    <phoneticPr fontId="9" type="noConversion"/>
  </si>
  <si>
    <t>03</t>
    <phoneticPr fontId="9" type="noConversion"/>
  </si>
  <si>
    <t>221</t>
    <phoneticPr fontId="9" type="noConversion"/>
  </si>
  <si>
    <t>02</t>
    <phoneticPr fontId="9" type="noConversion"/>
  </si>
  <si>
    <t>115002</t>
  </si>
  <si>
    <t>115003</t>
  </si>
  <si>
    <t>06</t>
  </si>
  <si>
    <t>行政运行（纪检监察事务）</t>
    <phoneticPr fontId="7" type="noConversion"/>
  </si>
  <si>
    <t>一般行政管理事务（纪检监察事务）</t>
  </si>
  <si>
    <t>鹿寨县纪委监委</t>
  </si>
  <si>
    <t>鹿寨县纪委监委</t>
    <phoneticPr fontId="9" type="noConversion"/>
  </si>
  <si>
    <t xml:space="preserve"> 基本工资</t>
    <phoneticPr fontId="9" type="noConversion"/>
  </si>
  <si>
    <t>津贴补贴</t>
    <phoneticPr fontId="9" type="noConversion"/>
  </si>
  <si>
    <t>奖   金</t>
    <phoneticPr fontId="9" type="noConversion"/>
  </si>
  <si>
    <t xml:space="preserve"> 机关事业单位基本养老保险缴费</t>
    <phoneticPr fontId="9" type="noConversion"/>
  </si>
  <si>
    <t>职业年金缴费</t>
    <phoneticPr fontId="9" type="noConversion"/>
  </si>
  <si>
    <t xml:space="preserve"> 职工基本医疗保险缴费</t>
    <phoneticPr fontId="9" type="noConversion"/>
  </si>
  <si>
    <t xml:space="preserve"> 公务员医疗补助缴费</t>
    <phoneticPr fontId="9" type="noConversion"/>
  </si>
  <si>
    <t>其他社会保障缴费</t>
    <phoneticPr fontId="9" type="noConversion"/>
  </si>
  <si>
    <t xml:space="preserve">    住房公积金</t>
    <phoneticPr fontId="9" type="noConversion"/>
  </si>
  <si>
    <t xml:space="preserve"> 其他工资福利支出</t>
    <phoneticPr fontId="9" type="noConversion"/>
  </si>
  <si>
    <t>办公费</t>
  </si>
  <si>
    <t>电费</t>
  </si>
  <si>
    <t>邮电费</t>
  </si>
  <si>
    <t>公务接待费</t>
  </si>
  <si>
    <t>公务用车运行维护费</t>
  </si>
  <si>
    <t>其他交通费用</t>
  </si>
  <si>
    <t>其他商品和服务支出</t>
  </si>
  <si>
    <t>行政运行（纪检监察事务）</t>
    <phoneticPr fontId="7" type="noConversion"/>
  </si>
  <si>
    <t>一般行政管理事务（纪检监察事务）</t>
    <phoneticPr fontId="7" type="noConversion"/>
  </si>
  <si>
    <t>行政单位离退休</t>
    <phoneticPr fontId="9" type="noConversion"/>
  </si>
  <si>
    <t xml:space="preserve"> 机关事业单位基本养老保险缴费支出</t>
    <phoneticPr fontId="9" type="noConversion"/>
  </si>
  <si>
    <t>机关事业单位职业年金缴费支出</t>
    <phoneticPr fontId="9" type="noConversion"/>
  </si>
  <si>
    <t>行政单位医疗</t>
    <phoneticPr fontId="9" type="noConversion"/>
  </si>
  <si>
    <t>公务员医疗补助</t>
    <phoneticPr fontId="9" type="noConversion"/>
  </si>
  <si>
    <t>住房公积金</t>
    <phoneticPr fontId="9" type="noConversion"/>
  </si>
  <si>
    <t>鹿寨县纪委派驻纪检监察组</t>
    <phoneticPr fontId="9" type="noConversion"/>
  </si>
  <si>
    <t>机关事业单位基本养老保险缴费支出</t>
    <phoneticPr fontId="9" type="noConversion"/>
  </si>
  <si>
    <t>中共鹿寨县委员会巡察工作办公室</t>
    <phoneticPr fontId="9" type="noConversion"/>
  </si>
  <si>
    <t>巡视工作</t>
    <phoneticPr fontId="7" type="noConversion"/>
  </si>
  <si>
    <r>
      <t>0</t>
    </r>
    <r>
      <rPr>
        <sz val="9"/>
        <color indexed="8"/>
        <rFont val="宋体"/>
        <family val="3"/>
        <charset val="134"/>
      </rPr>
      <t>2</t>
    </r>
    <phoneticPr fontId="9" type="noConversion"/>
  </si>
  <si>
    <t xml:space="preserve">  115001</t>
  </si>
  <si>
    <t>中共鹿寨县委员会巡察工作办公室</t>
  </si>
  <si>
    <t>购置办公设备</t>
    <phoneticPr fontId="7" type="noConversion"/>
  </si>
  <si>
    <t>印刷服务项目</t>
    <phoneticPr fontId="7" type="noConversion"/>
  </si>
  <si>
    <t>其他印刷服务</t>
    <phoneticPr fontId="7" type="noConversion"/>
  </si>
  <si>
    <t>C08140199</t>
    <phoneticPr fontId="7" type="noConversion"/>
  </si>
  <si>
    <t>A02010104</t>
    <phoneticPr fontId="7" type="noConversion"/>
  </si>
  <si>
    <t>中共鹿寨县委员会巡察工作办公室</t>
    <phoneticPr fontId="7" type="noConversion"/>
  </si>
  <si>
    <t>鹿寨县纪委监委</t>
    <phoneticPr fontId="7" type="noConversion"/>
  </si>
  <si>
    <t>台式计算机</t>
    <phoneticPr fontId="7" type="noConversion"/>
  </si>
  <si>
    <t>A0201060101</t>
    <phoneticPr fontId="7" type="noConversion"/>
  </si>
  <si>
    <t>喷墨打印机</t>
    <phoneticPr fontId="7" type="noConversion"/>
  </si>
  <si>
    <t>A060299</t>
    <phoneticPr fontId="7" type="noConversion"/>
  </si>
  <si>
    <t>其他台桌类</t>
    <phoneticPr fontId="7" type="noConversion"/>
  </si>
  <si>
    <t>行政运行（纪检监察事务）</t>
  </si>
  <si>
    <t>208</t>
  </si>
  <si>
    <t>05</t>
  </si>
  <si>
    <t>行政单位离退休</t>
  </si>
  <si>
    <t xml:space="preserve"> 机关事业单位基本养老保险缴费支出</t>
  </si>
  <si>
    <t>机关事业单位职业年金缴费支出</t>
  </si>
  <si>
    <t>210</t>
  </si>
  <si>
    <t>行政单位医疗</t>
  </si>
  <si>
    <t>03</t>
  </si>
  <si>
    <t>公务员医疗补助</t>
  </si>
  <si>
    <t>221</t>
  </si>
  <si>
    <t>住房公积金</t>
  </si>
  <si>
    <t>鹿寨县纪委派驻纪检监察组</t>
  </si>
  <si>
    <t>机关事业单位基本养老保险缴费支出</t>
  </si>
  <si>
    <t>巡视工作</t>
  </si>
  <si>
    <t>印刷费</t>
    <phoneticPr fontId="7" type="noConversion"/>
  </si>
  <si>
    <t>水费</t>
    <phoneticPr fontId="9" type="noConversion"/>
  </si>
  <si>
    <t>差旅费</t>
    <phoneticPr fontId="7" type="noConversion"/>
  </si>
  <si>
    <t>维修（护）费</t>
    <phoneticPr fontId="7" type="noConversion"/>
  </si>
  <si>
    <t>会议费</t>
    <phoneticPr fontId="7" type="noConversion"/>
  </si>
  <si>
    <t>培训费</t>
    <phoneticPr fontId="7" type="noConversion"/>
  </si>
  <si>
    <t>工会经费</t>
    <phoneticPr fontId="9" type="noConversion"/>
  </si>
  <si>
    <t>生活补助</t>
    <phoneticPr fontId="9" type="noConversion"/>
  </si>
  <si>
    <t>其他对个人和家庭的补助支出</t>
    <phoneticPr fontId="9" type="noConversion"/>
  </si>
  <si>
    <t>医疗费补助</t>
    <phoneticPr fontId="9" type="noConversion"/>
  </si>
  <si>
    <t>115001</t>
    <phoneticPr fontId="9" type="noConversion"/>
  </si>
  <si>
    <t>行政运行（纪检监察事务）</t>
    <phoneticPr fontId="7" type="noConversion"/>
  </si>
  <si>
    <t>一般行政管理事务（纪检监察事务）</t>
    <phoneticPr fontId="7" type="noConversion"/>
  </si>
  <si>
    <t>208</t>
    <phoneticPr fontId="9" type="noConversion"/>
  </si>
  <si>
    <t>05</t>
    <phoneticPr fontId="9" type="noConversion"/>
  </si>
  <si>
    <t>机关事业单位基本养老保险缴费支出</t>
    <phoneticPr fontId="9" type="noConversion"/>
  </si>
  <si>
    <t>06</t>
    <phoneticPr fontId="9" type="noConversion"/>
  </si>
  <si>
    <t>机关事业单位职业年金缴费支出</t>
    <phoneticPr fontId="9" type="noConversion"/>
  </si>
  <si>
    <t>210</t>
    <phoneticPr fontId="9" type="noConversion"/>
  </si>
  <si>
    <t>11</t>
    <phoneticPr fontId="9" type="noConversion"/>
  </si>
  <si>
    <t>01</t>
    <phoneticPr fontId="9" type="noConversion"/>
  </si>
  <si>
    <t>行政单位医疗</t>
    <phoneticPr fontId="9" type="noConversion"/>
  </si>
  <si>
    <t>03</t>
    <phoneticPr fontId="9" type="noConversion"/>
  </si>
  <si>
    <t>公务员医疗补助</t>
    <phoneticPr fontId="9" type="noConversion"/>
  </si>
  <si>
    <t>221</t>
    <phoneticPr fontId="9" type="noConversion"/>
  </si>
  <si>
    <t>02</t>
    <phoneticPr fontId="9" type="noConversion"/>
  </si>
  <si>
    <t>住房公积金</t>
    <phoneticPr fontId="9" type="noConversion"/>
  </si>
  <si>
    <t>中共鹿寨县委员会巡察工作办公室</t>
    <phoneticPr fontId="9" type="noConversion"/>
  </si>
  <si>
    <t>巡视工作</t>
    <phoneticPr fontId="7" type="noConversion"/>
  </si>
  <si>
    <t>行政单位离退休</t>
    <phoneticPr fontId="9" type="noConversion"/>
  </si>
  <si>
    <t>鹿寨县纪委派驻纪检监察组</t>
    <phoneticPr fontId="9" type="noConversion"/>
  </si>
  <si>
    <t>机关事业单位基本养老保险缴费支出</t>
    <phoneticPr fontId="7" type="noConversion"/>
  </si>
  <si>
    <t>机关事业单位职业年金缴费支出</t>
    <phoneticPr fontId="7" type="noConversion"/>
  </si>
  <si>
    <t>合计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</si>
</sst>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#0"/>
    <numFmt numFmtId="177" formatCode="0.00_ "/>
    <numFmt numFmtId="178" formatCode="#,##0.000_ "/>
    <numFmt numFmtId="179" formatCode="#,##0.00_ "/>
  </numFmts>
  <fonts count="1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0" fillId="0" borderId="4" xfId="0" applyBorder="1">
      <alignment vertical="center"/>
    </xf>
    <xf numFmtId="49" fontId="11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 applyProtection="1">
      <alignment vertical="center" wrapText="1"/>
    </xf>
    <xf numFmtId="0" fontId="10" fillId="0" borderId="0" xfId="0" applyFo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Fill="1" applyBorder="1" applyAlignment="1" applyProtection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left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4" fontId="9" fillId="0" borderId="7" xfId="0" applyNumberFormat="1" applyFont="1" applyFill="1" applyBorder="1" applyAlignment="1" applyProtection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176" fontId="1" fillId="0" borderId="8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3" fillId="0" borderId="4" xfId="0" applyFont="1" applyBorder="1">
      <alignment vertical="center"/>
    </xf>
    <xf numFmtId="177" fontId="13" fillId="0" borderId="4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>
      <alignment vertical="center"/>
    </xf>
    <xf numFmtId="4" fontId="10" fillId="0" borderId="4" xfId="0" applyNumberFormat="1" applyFont="1" applyFill="1" applyBorder="1">
      <alignment vertical="center"/>
    </xf>
    <xf numFmtId="0" fontId="17" fillId="0" borderId="4" xfId="0" applyFont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>
      <alignment vertical="center"/>
    </xf>
    <xf numFmtId="4" fontId="3" fillId="0" borderId="6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 applyProtection="1">
      <alignment vertical="center"/>
    </xf>
    <xf numFmtId="0" fontId="10" fillId="0" borderId="0" xfId="0" applyFont="1" applyFill="1">
      <alignment vertical="center"/>
    </xf>
    <xf numFmtId="0" fontId="10" fillId="0" borderId="4" xfId="0" applyFont="1" applyBorder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left" vertical="center" wrapText="1"/>
    </xf>
    <xf numFmtId="49" fontId="10" fillId="2" borderId="4" xfId="0" applyNumberFormat="1" applyFont="1" applyFill="1" applyBorder="1" applyAlignment="1" applyProtection="1">
      <alignment horizontal="left" vertical="center" wrapText="1"/>
    </xf>
    <xf numFmtId="49" fontId="12" fillId="2" borderId="4" xfId="0" applyNumberFormat="1" applyFont="1" applyFill="1" applyBorder="1" applyAlignment="1" applyProtection="1">
      <alignment vertical="center" wrapText="1"/>
    </xf>
    <xf numFmtId="0" fontId="10" fillId="2" borderId="0" xfId="0" applyFont="1" applyFill="1">
      <alignment vertical="center"/>
    </xf>
    <xf numFmtId="178" fontId="0" fillId="0" borderId="0" xfId="0" applyNumberFormat="1" applyFill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177" fontId="13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selection activeCell="C2" sqref="C2"/>
    </sheetView>
  </sheetViews>
  <sheetFormatPr defaultColWidth="10" defaultRowHeight="13.5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spans="1:20" ht="14.25" customHeight="1">
      <c r="A1" s="9"/>
    </row>
    <row r="2" spans="1:20" ht="14.25" customHeight="1"/>
    <row r="3" spans="1:20" ht="14.25" customHeight="1"/>
    <row r="4" spans="1:20" ht="14.25" customHeight="1"/>
    <row r="5" spans="1:20" ht="14.25" customHeight="1"/>
    <row r="6" spans="1:20" ht="14.25" customHeight="1"/>
    <row r="7" spans="1:20" ht="14.25" customHeight="1"/>
    <row r="8" spans="1:20" ht="189.95" customHeight="1">
      <c r="A8" s="100" t="s">
        <v>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</row>
  </sheetData>
  <mergeCells count="1">
    <mergeCell ref="A8:T8"/>
  </mergeCells>
  <phoneticPr fontId="7" type="noConversion"/>
  <pageMargins left="0.74803149606299202" right="0.74803149606299202" top="0.27559055118110198" bottom="0.27559055118110198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spans="1:25" ht="79.150000000000006" customHeight="1">
      <c r="A1" s="9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3" t="s">
        <v>212</v>
      </c>
      <c r="Y1" s="103"/>
    </row>
    <row r="2" spans="1:25" ht="19.5" customHeight="1">
      <c r="A2" s="101" t="s">
        <v>213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1:25" ht="14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3" t="s">
        <v>3</v>
      </c>
      <c r="Y3" s="103"/>
    </row>
    <row r="4" spans="1:25" ht="14.25" customHeight="1">
      <c r="A4" s="105" t="s">
        <v>56</v>
      </c>
      <c r="B4" s="105"/>
      <c r="C4" s="105"/>
      <c r="D4" s="105" t="s">
        <v>180</v>
      </c>
      <c r="E4" s="105" t="s">
        <v>208</v>
      </c>
      <c r="F4" s="105" t="s">
        <v>59</v>
      </c>
      <c r="G4" s="105" t="s">
        <v>60</v>
      </c>
      <c r="H4" s="105"/>
      <c r="I4" s="105"/>
      <c r="J4" s="105"/>
      <c r="K4" s="105"/>
      <c r="L4" s="105" t="s">
        <v>61</v>
      </c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 t="s">
        <v>62</v>
      </c>
      <c r="X4" s="105"/>
      <c r="Y4" s="105"/>
    </row>
    <row r="5" spans="1:25" ht="48.2" customHeight="1">
      <c r="A5" s="10" t="s">
        <v>63</v>
      </c>
      <c r="B5" s="10" t="s">
        <v>64</v>
      </c>
      <c r="C5" s="10" t="s">
        <v>65</v>
      </c>
      <c r="D5" s="105"/>
      <c r="E5" s="105"/>
      <c r="F5" s="105"/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  <c r="L5" s="10" t="s">
        <v>66</v>
      </c>
      <c r="M5" s="10" t="s">
        <v>67</v>
      </c>
      <c r="N5" s="10" t="s">
        <v>68</v>
      </c>
      <c r="O5" s="10" t="s">
        <v>69</v>
      </c>
      <c r="P5" s="10" t="s">
        <v>71</v>
      </c>
      <c r="Q5" s="10" t="s">
        <v>72</v>
      </c>
      <c r="R5" s="10" t="s">
        <v>73</v>
      </c>
      <c r="S5" s="10" t="s">
        <v>74</v>
      </c>
      <c r="T5" s="10" t="s">
        <v>75</v>
      </c>
      <c r="U5" s="10" t="s">
        <v>70</v>
      </c>
      <c r="V5" s="10" t="s">
        <v>76</v>
      </c>
      <c r="W5" s="10" t="s">
        <v>66</v>
      </c>
      <c r="X5" s="10" t="s">
        <v>60</v>
      </c>
      <c r="Y5" s="10" t="s">
        <v>77</v>
      </c>
    </row>
    <row r="6" spans="1:25" ht="14.25" customHeight="1">
      <c r="A6" s="10" t="s">
        <v>78</v>
      </c>
      <c r="B6" s="10" t="s">
        <v>78</v>
      </c>
      <c r="C6" s="10" t="s">
        <v>78</v>
      </c>
      <c r="D6" s="10" t="s">
        <v>79</v>
      </c>
      <c r="E6" s="10" t="s">
        <v>79</v>
      </c>
      <c r="F6" s="10">
        <v>1</v>
      </c>
      <c r="G6" s="10">
        <v>2</v>
      </c>
      <c r="H6" s="10">
        <v>3</v>
      </c>
      <c r="I6" s="10">
        <v>4</v>
      </c>
      <c r="J6" s="10">
        <v>5</v>
      </c>
      <c r="K6" s="10">
        <v>6</v>
      </c>
      <c r="L6" s="10">
        <v>7</v>
      </c>
      <c r="M6" s="10">
        <v>8</v>
      </c>
      <c r="N6" s="10">
        <v>9</v>
      </c>
      <c r="O6" s="10">
        <v>10</v>
      </c>
      <c r="P6" s="10">
        <v>11</v>
      </c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  <c r="X6" s="10">
        <v>19</v>
      </c>
      <c r="Y6" s="10">
        <v>20</v>
      </c>
    </row>
    <row r="7" spans="1:25" s="1" customFormat="1" ht="14.25" customHeight="1">
      <c r="A7" s="4"/>
      <c r="B7" s="4"/>
      <c r="C7" s="4"/>
      <c r="D7" s="4"/>
      <c r="E7" s="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1" customFormat="1" ht="14.25" customHeight="1">
      <c r="A8" s="4"/>
      <c r="B8" s="4"/>
      <c r="C8" s="4"/>
      <c r="D8" s="4"/>
      <c r="E8" s="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1" customFormat="1" ht="14.25" customHeight="1">
      <c r="A9" s="4"/>
      <c r="B9" s="4"/>
      <c r="C9" s="4"/>
      <c r="D9" s="4"/>
      <c r="E9" s="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4.25" customHeight="1">
      <c r="A10" s="11"/>
      <c r="B10" s="11"/>
      <c r="C10" s="11"/>
      <c r="D10" s="12"/>
      <c r="E10" s="1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14.25" customHeight="1"/>
    <row r="12" spans="1:25" ht="16.5" customHeight="1">
      <c r="A12" s="119" t="s">
        <v>214</v>
      </c>
      <c r="B12" s="119"/>
      <c r="C12" s="119"/>
      <c r="D12" s="119"/>
      <c r="E12" s="119"/>
      <c r="F12" s="119"/>
      <c r="G12" s="119"/>
    </row>
  </sheetData>
  <mergeCells count="11">
    <mergeCell ref="A12:G12"/>
    <mergeCell ref="D4:D5"/>
    <mergeCell ref="E4:E5"/>
    <mergeCell ref="F4:F5"/>
    <mergeCell ref="X1:Y1"/>
    <mergeCell ref="A2:Y2"/>
    <mergeCell ref="X3:Y3"/>
    <mergeCell ref="A4:C4"/>
    <mergeCell ref="G4:K4"/>
    <mergeCell ref="L4:V4"/>
    <mergeCell ref="W4:Y4"/>
  </mergeCells>
  <phoneticPr fontId="7" type="noConversion"/>
  <pageMargins left="0.39370078740157499" right="0.196850393700787" top="0.27559055118110198" bottom="0.27559055118110198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workbookViewId="0">
      <selection activeCell="G22" sqref="G22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5" width="17.75" style="1" customWidth="1"/>
    <col min="6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spans="1:35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5" t="s">
        <v>215</v>
      </c>
      <c r="AI1" s="115"/>
    </row>
    <row r="2" spans="1:35" ht="23.45" customHeight="1">
      <c r="A2" s="107" t="s">
        <v>216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</row>
    <row r="3" spans="1:35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5" t="s">
        <v>3</v>
      </c>
      <c r="AI3" s="115"/>
    </row>
    <row r="4" spans="1:35" ht="14.25" customHeight="1">
      <c r="A4" s="117" t="s">
        <v>56</v>
      </c>
      <c r="B4" s="117"/>
      <c r="C4" s="117"/>
      <c r="D4" s="117" t="s">
        <v>180</v>
      </c>
      <c r="E4" s="117" t="s">
        <v>208</v>
      </c>
      <c r="F4" s="117" t="s">
        <v>217</v>
      </c>
      <c r="G4" s="117" t="s">
        <v>218</v>
      </c>
      <c r="H4" s="117" t="s">
        <v>219</v>
      </c>
      <c r="I4" s="117" t="s">
        <v>220</v>
      </c>
      <c r="J4" s="117" t="s">
        <v>221</v>
      </c>
      <c r="K4" s="117" t="s">
        <v>222</v>
      </c>
      <c r="L4" s="117" t="s">
        <v>223</v>
      </c>
      <c r="M4" s="117"/>
      <c r="N4" s="117"/>
      <c r="O4" s="117"/>
      <c r="P4" s="117"/>
      <c r="Q4" s="117"/>
      <c r="R4" s="117"/>
      <c r="S4" s="117"/>
      <c r="T4" s="117"/>
      <c r="U4" s="117" t="s">
        <v>224</v>
      </c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 t="s">
        <v>225</v>
      </c>
    </row>
    <row r="5" spans="1:35" ht="29.45" customHeight="1">
      <c r="A5" s="117" t="s">
        <v>63</v>
      </c>
      <c r="B5" s="117" t="s">
        <v>64</v>
      </c>
      <c r="C5" s="117" t="s">
        <v>65</v>
      </c>
      <c r="D5" s="117"/>
      <c r="E5" s="117"/>
      <c r="F5" s="117"/>
      <c r="G5" s="117"/>
      <c r="H5" s="117"/>
      <c r="I5" s="117"/>
      <c r="J5" s="117"/>
      <c r="K5" s="117"/>
      <c r="L5" s="117" t="s">
        <v>59</v>
      </c>
      <c r="M5" s="117" t="s">
        <v>183</v>
      </c>
      <c r="N5" s="117"/>
      <c r="O5" s="117"/>
      <c r="P5" s="117" t="s">
        <v>184</v>
      </c>
      <c r="Q5" s="117" t="s">
        <v>185</v>
      </c>
      <c r="R5" s="117" t="s">
        <v>186</v>
      </c>
      <c r="S5" s="117" t="s">
        <v>187</v>
      </c>
      <c r="T5" s="117" t="s">
        <v>226</v>
      </c>
      <c r="U5" s="117" t="s">
        <v>9</v>
      </c>
      <c r="V5" s="117" t="s">
        <v>227</v>
      </c>
      <c r="W5" s="117"/>
      <c r="X5" s="117"/>
      <c r="Y5" s="117"/>
      <c r="Z5" s="117"/>
      <c r="AA5" s="117"/>
      <c r="AB5" s="117"/>
      <c r="AC5" s="117"/>
      <c r="AD5" s="117"/>
      <c r="AE5" s="117" t="s">
        <v>228</v>
      </c>
      <c r="AF5" s="117"/>
      <c r="AG5" s="117"/>
      <c r="AH5" s="117"/>
      <c r="AI5" s="117"/>
    </row>
    <row r="6" spans="1:35" ht="12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 t="s">
        <v>9</v>
      </c>
      <c r="N6" s="117" t="s">
        <v>229</v>
      </c>
      <c r="O6" s="117" t="s">
        <v>190</v>
      </c>
      <c r="P6" s="117"/>
      <c r="Q6" s="117"/>
      <c r="R6" s="117"/>
      <c r="S6" s="117"/>
      <c r="T6" s="117"/>
      <c r="U6" s="117"/>
      <c r="V6" s="117" t="s">
        <v>66</v>
      </c>
      <c r="W6" s="117" t="s">
        <v>230</v>
      </c>
      <c r="X6" s="117"/>
      <c r="Y6" s="117"/>
      <c r="Z6" s="117"/>
      <c r="AA6" s="117" t="s">
        <v>231</v>
      </c>
      <c r="AB6" s="117"/>
      <c r="AC6" s="117"/>
      <c r="AD6" s="117"/>
      <c r="AE6" s="117"/>
      <c r="AF6" s="117"/>
      <c r="AG6" s="117"/>
      <c r="AH6" s="117"/>
      <c r="AI6" s="117"/>
    </row>
    <row r="7" spans="1:35" ht="21.9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</row>
    <row r="8" spans="1:35" ht="73.900000000000006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3" t="s">
        <v>66</v>
      </c>
      <c r="X8" s="3" t="s">
        <v>232</v>
      </c>
      <c r="Y8" s="3" t="s">
        <v>233</v>
      </c>
      <c r="Z8" s="3" t="s">
        <v>234</v>
      </c>
      <c r="AA8" s="3" t="s">
        <v>66</v>
      </c>
      <c r="AB8" s="3" t="s">
        <v>232</v>
      </c>
      <c r="AC8" s="3" t="s">
        <v>233</v>
      </c>
      <c r="AD8" s="3" t="s">
        <v>234</v>
      </c>
      <c r="AE8" s="3" t="s">
        <v>66</v>
      </c>
      <c r="AF8" s="3" t="s">
        <v>232</v>
      </c>
      <c r="AG8" s="3" t="s">
        <v>233</v>
      </c>
      <c r="AH8" s="3" t="s">
        <v>234</v>
      </c>
      <c r="AI8" s="117"/>
    </row>
    <row r="9" spans="1:35" ht="14.25" customHeight="1">
      <c r="A9" s="42" t="s">
        <v>79</v>
      </c>
      <c r="B9" s="42" t="s">
        <v>79</v>
      </c>
      <c r="C9" s="42" t="s">
        <v>79</v>
      </c>
      <c r="D9" s="42" t="s">
        <v>79</v>
      </c>
      <c r="E9" s="42" t="s">
        <v>79</v>
      </c>
      <c r="F9" s="42" t="s">
        <v>79</v>
      </c>
      <c r="G9" s="42" t="s">
        <v>79</v>
      </c>
      <c r="H9" s="42" t="s">
        <v>79</v>
      </c>
      <c r="I9" s="42" t="s">
        <v>79</v>
      </c>
      <c r="J9" s="42">
        <v>1</v>
      </c>
      <c r="K9" s="42">
        <v>2</v>
      </c>
      <c r="L9" s="42">
        <v>3</v>
      </c>
      <c r="M9" s="42">
        <v>4</v>
      </c>
      <c r="N9" s="42">
        <v>5</v>
      </c>
      <c r="O9" s="42">
        <v>6</v>
      </c>
      <c r="P9" s="42">
        <v>7</v>
      </c>
      <c r="Q9" s="42">
        <v>8</v>
      </c>
      <c r="R9" s="42">
        <v>9</v>
      </c>
      <c r="S9" s="42">
        <v>10</v>
      </c>
      <c r="T9" s="42">
        <v>11</v>
      </c>
      <c r="U9" s="42">
        <v>12</v>
      </c>
      <c r="V9" s="42">
        <v>13</v>
      </c>
      <c r="W9" s="42">
        <v>14</v>
      </c>
      <c r="X9" s="42">
        <v>15</v>
      </c>
      <c r="Y9" s="42">
        <v>16</v>
      </c>
      <c r="Z9" s="42">
        <v>17</v>
      </c>
      <c r="AA9" s="42">
        <v>18</v>
      </c>
      <c r="AB9" s="42">
        <v>19</v>
      </c>
      <c r="AC9" s="42">
        <v>20</v>
      </c>
      <c r="AD9" s="42">
        <v>21</v>
      </c>
      <c r="AE9" s="42">
        <v>22</v>
      </c>
      <c r="AF9" s="42">
        <v>23</v>
      </c>
      <c r="AG9" s="42">
        <v>24</v>
      </c>
      <c r="AH9" s="42">
        <v>25</v>
      </c>
      <c r="AI9" s="3">
        <v>26</v>
      </c>
    </row>
    <row r="10" spans="1:35" ht="30" customHeight="1">
      <c r="A10" s="53"/>
      <c r="B10" s="53"/>
      <c r="C10" s="53"/>
      <c r="D10" s="37" t="s">
        <v>288</v>
      </c>
      <c r="E10" s="54" t="s">
        <v>296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41"/>
    </row>
    <row r="11" spans="1:35" ht="30" customHeight="1">
      <c r="A11" s="43" t="s">
        <v>236</v>
      </c>
      <c r="B11" s="44" t="s">
        <v>237</v>
      </c>
      <c r="C11" s="45" t="s">
        <v>287</v>
      </c>
      <c r="D11" s="44" t="s">
        <v>288</v>
      </c>
      <c r="E11" s="46" t="s">
        <v>255</v>
      </c>
      <c r="F11" s="47" t="s">
        <v>256</v>
      </c>
      <c r="G11" s="48" t="s">
        <v>290</v>
      </c>
      <c r="H11" s="48" t="s">
        <v>294</v>
      </c>
      <c r="I11" s="49" t="s">
        <v>297</v>
      </c>
      <c r="J11" s="50">
        <v>52</v>
      </c>
      <c r="K11" s="51">
        <v>5000</v>
      </c>
      <c r="L11" s="52">
        <v>26</v>
      </c>
      <c r="M11" s="52">
        <v>26</v>
      </c>
      <c r="N11" s="52">
        <v>26</v>
      </c>
      <c r="O11" s="52"/>
      <c r="P11" s="52"/>
      <c r="Q11" s="52"/>
      <c r="R11" s="52"/>
      <c r="S11" s="52"/>
      <c r="T11" s="52"/>
      <c r="U11" s="52"/>
      <c r="V11" s="52">
        <f>W11+AA11+AE11</f>
        <v>26</v>
      </c>
      <c r="W11" s="52">
        <f>X11+Y11+Z11</f>
        <v>26</v>
      </c>
      <c r="X11" s="52">
        <v>26</v>
      </c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6"/>
    </row>
    <row r="12" spans="1:35" ht="30" customHeight="1">
      <c r="A12" s="43" t="s">
        <v>236</v>
      </c>
      <c r="B12" s="44" t="s">
        <v>237</v>
      </c>
      <c r="C12" s="45" t="s">
        <v>287</v>
      </c>
      <c r="D12" s="44" t="s">
        <v>288</v>
      </c>
      <c r="E12" s="46" t="s">
        <v>255</v>
      </c>
      <c r="F12" s="47" t="s">
        <v>256</v>
      </c>
      <c r="G12" s="48" t="s">
        <v>290</v>
      </c>
      <c r="H12" s="48" t="s">
        <v>298</v>
      </c>
      <c r="I12" s="49" t="s">
        <v>299</v>
      </c>
      <c r="J12" s="50">
        <v>52</v>
      </c>
      <c r="K12" s="51">
        <v>3500</v>
      </c>
      <c r="L12" s="52">
        <v>18.2</v>
      </c>
      <c r="M12" s="52">
        <v>18.2</v>
      </c>
      <c r="N12" s="52">
        <v>18.2</v>
      </c>
      <c r="O12" s="52"/>
      <c r="P12" s="52"/>
      <c r="Q12" s="52"/>
      <c r="R12" s="52"/>
      <c r="S12" s="52"/>
      <c r="T12" s="52"/>
      <c r="U12" s="52"/>
      <c r="V12" s="52">
        <f t="shared" ref="V12:V17" si="0">W12+AA12+AE12</f>
        <v>18.2</v>
      </c>
      <c r="W12" s="52">
        <f t="shared" ref="W12:W17" si="1">X12+Y12+Z12</f>
        <v>18.2</v>
      </c>
      <c r="X12" s="52">
        <v>18.2</v>
      </c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6"/>
    </row>
    <row r="13" spans="1:35" ht="30" customHeight="1">
      <c r="A13" s="43" t="s">
        <v>236</v>
      </c>
      <c r="B13" s="44" t="s">
        <v>237</v>
      </c>
      <c r="C13" s="45" t="s">
        <v>287</v>
      </c>
      <c r="D13" s="44" t="s">
        <v>288</v>
      </c>
      <c r="E13" s="46" t="s">
        <v>255</v>
      </c>
      <c r="F13" s="47" t="s">
        <v>256</v>
      </c>
      <c r="G13" s="48" t="s">
        <v>290</v>
      </c>
      <c r="H13" s="4" t="s">
        <v>300</v>
      </c>
      <c r="I13" s="4" t="s">
        <v>301</v>
      </c>
      <c r="J13" s="50">
        <v>10</v>
      </c>
      <c r="K13" s="51">
        <v>9800</v>
      </c>
      <c r="L13" s="52">
        <v>9.8000000000000007</v>
      </c>
      <c r="M13" s="52">
        <v>9.8000000000000007</v>
      </c>
      <c r="N13" s="52">
        <v>9.8000000000000007</v>
      </c>
      <c r="O13" s="52"/>
      <c r="P13" s="52"/>
      <c r="Q13" s="52"/>
      <c r="R13" s="52"/>
      <c r="S13" s="52"/>
      <c r="T13" s="52"/>
      <c r="U13" s="52"/>
      <c r="V13" s="52">
        <f t="shared" si="0"/>
        <v>9.8000000000000007</v>
      </c>
      <c r="W13" s="52">
        <f t="shared" si="1"/>
        <v>9.8000000000000007</v>
      </c>
      <c r="X13" s="52">
        <v>9.8000000000000007</v>
      </c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6"/>
    </row>
    <row r="14" spans="1:35" ht="30" customHeight="1">
      <c r="A14" s="36" t="s">
        <v>236</v>
      </c>
      <c r="B14" s="37" t="s">
        <v>237</v>
      </c>
      <c r="C14" s="38" t="s">
        <v>287</v>
      </c>
      <c r="D14" s="37" t="s">
        <v>288</v>
      </c>
      <c r="E14" s="27" t="s">
        <v>255</v>
      </c>
      <c r="F14" s="39" t="s">
        <v>256</v>
      </c>
      <c r="G14" s="40" t="s">
        <v>291</v>
      </c>
      <c r="H14" s="40" t="s">
        <v>293</v>
      </c>
      <c r="I14" s="4" t="s">
        <v>292</v>
      </c>
      <c r="J14" s="5">
        <v>1</v>
      </c>
      <c r="K14" s="6">
        <v>50000</v>
      </c>
      <c r="L14" s="7">
        <v>5</v>
      </c>
      <c r="M14" s="7">
        <v>5</v>
      </c>
      <c r="N14" s="7">
        <v>5</v>
      </c>
      <c r="O14" s="7"/>
      <c r="P14" s="7"/>
      <c r="Q14" s="7"/>
      <c r="R14" s="7"/>
      <c r="S14" s="7"/>
      <c r="T14" s="7"/>
      <c r="U14" s="7"/>
      <c r="V14" s="52">
        <f t="shared" si="0"/>
        <v>5</v>
      </c>
      <c r="W14" s="52">
        <f t="shared" si="1"/>
        <v>5</v>
      </c>
      <c r="X14" s="7"/>
      <c r="Y14" s="7"/>
      <c r="Z14" s="7">
        <v>5</v>
      </c>
      <c r="AA14" s="7"/>
      <c r="AB14" s="7"/>
      <c r="AC14" s="7"/>
      <c r="AD14" s="7"/>
      <c r="AE14" s="7"/>
      <c r="AF14" s="7"/>
      <c r="AG14" s="7"/>
      <c r="AH14" s="7"/>
      <c r="AI14" s="6"/>
    </row>
    <row r="15" spans="1:35" ht="30" customHeight="1">
      <c r="A15" s="36"/>
      <c r="B15" s="37"/>
      <c r="C15" s="38"/>
      <c r="D15" s="37">
        <v>115003</v>
      </c>
      <c r="E15" s="27" t="s">
        <v>295</v>
      </c>
      <c r="F15" s="39"/>
      <c r="G15" s="40"/>
      <c r="H15" s="40"/>
      <c r="I15" s="4"/>
      <c r="J15" s="5"/>
      <c r="K15" s="6"/>
      <c r="L15" s="7"/>
      <c r="M15" s="7"/>
      <c r="N15" s="7"/>
      <c r="O15" s="7"/>
      <c r="P15" s="7"/>
      <c r="Q15" s="7"/>
      <c r="R15" s="7"/>
      <c r="S15" s="7"/>
      <c r="T15" s="7"/>
      <c r="U15" s="7"/>
      <c r="V15" s="52"/>
      <c r="W15" s="52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6"/>
    </row>
    <row r="16" spans="1:35" ht="30" customHeight="1">
      <c r="A16" s="36" t="s">
        <v>236</v>
      </c>
      <c r="B16" s="37" t="s">
        <v>237</v>
      </c>
      <c r="C16" s="37">
        <v>2</v>
      </c>
      <c r="D16" s="37">
        <v>115003</v>
      </c>
      <c r="E16" s="27" t="s">
        <v>255</v>
      </c>
      <c r="F16" s="39" t="s">
        <v>289</v>
      </c>
      <c r="G16" s="40" t="s">
        <v>290</v>
      </c>
      <c r="H16" s="40" t="s">
        <v>294</v>
      </c>
      <c r="I16" s="4" t="s">
        <v>297</v>
      </c>
      <c r="J16" s="5">
        <v>13</v>
      </c>
      <c r="K16" s="6">
        <v>5000</v>
      </c>
      <c r="L16" s="7">
        <v>6.5</v>
      </c>
      <c r="M16" s="7">
        <v>6.5</v>
      </c>
      <c r="N16" s="7">
        <v>6.5</v>
      </c>
      <c r="O16" s="7"/>
      <c r="P16" s="7"/>
      <c r="Q16" s="7"/>
      <c r="R16" s="7"/>
      <c r="S16" s="7"/>
      <c r="T16" s="7"/>
      <c r="U16" s="7"/>
      <c r="V16" s="52">
        <f t="shared" si="0"/>
        <v>6.5</v>
      </c>
      <c r="W16" s="52">
        <f t="shared" si="1"/>
        <v>6.5</v>
      </c>
      <c r="X16" s="7">
        <v>6.5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6"/>
    </row>
    <row r="17" spans="1:35" ht="30.75" customHeight="1">
      <c r="A17" s="36" t="s">
        <v>236</v>
      </c>
      <c r="B17" s="37" t="s">
        <v>237</v>
      </c>
      <c r="C17" s="37">
        <v>2</v>
      </c>
      <c r="D17" s="37">
        <v>115003</v>
      </c>
      <c r="E17" s="27" t="s">
        <v>255</v>
      </c>
      <c r="F17" s="39" t="s">
        <v>289</v>
      </c>
      <c r="G17" s="40" t="s">
        <v>290</v>
      </c>
      <c r="H17" s="48" t="s">
        <v>298</v>
      </c>
      <c r="I17" s="49" t="s">
        <v>299</v>
      </c>
      <c r="J17" s="5">
        <v>13</v>
      </c>
      <c r="K17" s="6">
        <v>3500</v>
      </c>
      <c r="L17" s="7">
        <v>4.5</v>
      </c>
      <c r="M17" s="7">
        <v>4.5</v>
      </c>
      <c r="N17" s="7">
        <v>4.5</v>
      </c>
      <c r="O17" s="7"/>
      <c r="P17" s="7"/>
      <c r="Q17" s="7"/>
      <c r="R17" s="7"/>
      <c r="S17" s="7"/>
      <c r="T17" s="7"/>
      <c r="U17" s="7"/>
      <c r="V17" s="52">
        <f t="shared" si="0"/>
        <v>4.5</v>
      </c>
      <c r="W17" s="52">
        <f t="shared" si="1"/>
        <v>4.5</v>
      </c>
      <c r="X17" s="7">
        <v>4.5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6"/>
    </row>
    <row r="18" spans="1:35" ht="22.7" customHeight="1">
      <c r="A18" s="4"/>
      <c r="B18" s="4"/>
      <c r="C18" s="4"/>
      <c r="D18" s="4"/>
      <c r="E18" s="4"/>
      <c r="F18" s="4"/>
      <c r="G18" s="4"/>
      <c r="H18" s="4"/>
      <c r="I18" s="4"/>
      <c r="J18" s="5"/>
      <c r="K18" s="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6"/>
    </row>
    <row r="19" spans="1:35" ht="22.7" customHeight="1">
      <c r="A19" s="4"/>
      <c r="B19" s="4"/>
      <c r="C19" s="4"/>
      <c r="D19" s="4"/>
      <c r="E19" s="4"/>
      <c r="F19" s="4"/>
      <c r="G19" s="4"/>
      <c r="H19" s="4"/>
      <c r="I19" s="4"/>
      <c r="J19" s="5"/>
      <c r="K19" s="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6"/>
    </row>
    <row r="20" spans="1:35" ht="22.7" customHeight="1">
      <c r="A20" s="4"/>
      <c r="B20" s="4"/>
      <c r="C20" s="4"/>
      <c r="D20" s="4"/>
      <c r="E20" s="4"/>
      <c r="F20" s="4"/>
      <c r="G20" s="4"/>
      <c r="H20" s="4"/>
      <c r="I20" s="4"/>
      <c r="J20" s="5"/>
      <c r="K20" s="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6"/>
    </row>
    <row r="21" spans="1:35" ht="14.25" customHeight="1"/>
    <row r="22" spans="1:35" ht="14.25" customHeight="1"/>
    <row r="23" spans="1:35" ht="14.25" customHeight="1"/>
    <row r="24" spans="1:35" ht="14.25" customHeight="1">
      <c r="H24" s="2"/>
    </row>
  </sheetData>
  <mergeCells count="34">
    <mergeCell ref="T5:T8"/>
    <mergeCell ref="U5:U8"/>
    <mergeCell ref="V6:V8"/>
    <mergeCell ref="AI4:AI8"/>
    <mergeCell ref="AE5:AH7"/>
    <mergeCell ref="W6:Z7"/>
    <mergeCell ref="AA6:AD7"/>
    <mergeCell ref="V5:AD5"/>
    <mergeCell ref="Q5:Q8"/>
    <mergeCell ref="R5:R8"/>
    <mergeCell ref="S5:S8"/>
    <mergeCell ref="M5:O5"/>
    <mergeCell ref="O6:O8"/>
    <mergeCell ref="L5:L8"/>
    <mergeCell ref="M6:M8"/>
    <mergeCell ref="N6:N8"/>
    <mergeCell ref="AH1:AI1"/>
    <mergeCell ref="A2:AI2"/>
    <mergeCell ref="AH3:AI3"/>
    <mergeCell ref="A4:C4"/>
    <mergeCell ref="L4:T4"/>
    <mergeCell ref="U4:AH4"/>
    <mergeCell ref="F4:F8"/>
    <mergeCell ref="G4:G8"/>
    <mergeCell ref="H4:H8"/>
    <mergeCell ref="I4:I8"/>
    <mergeCell ref="J4:J8"/>
    <mergeCell ref="A5:A8"/>
    <mergeCell ref="P5:P8"/>
    <mergeCell ref="B5:B8"/>
    <mergeCell ref="C5:C8"/>
    <mergeCell ref="D4:D8"/>
    <mergeCell ref="E4:E8"/>
    <mergeCell ref="K4:K8"/>
  </mergeCells>
  <phoneticPr fontId="7" type="noConversion"/>
  <pageMargins left="0.39370078740157499" right="0.196850393700787" top="0.27559055118110198" bottom="0.27559055118110198" header="0" footer="0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4" workbookViewId="0">
      <selection activeCell="B6" sqref="B6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4"/>
      <c r="B1" s="9"/>
      <c r="C1" s="9"/>
      <c r="D1" s="9"/>
      <c r="E1" s="9"/>
      <c r="F1" s="9"/>
      <c r="G1" s="14" t="s">
        <v>1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9.5">
      <c r="A2" s="101" t="s">
        <v>2</v>
      </c>
      <c r="B2" s="101"/>
      <c r="C2" s="101"/>
      <c r="D2" s="101"/>
      <c r="E2" s="101"/>
      <c r="F2" s="101"/>
      <c r="G2" s="10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>
      <c r="A3" s="9"/>
      <c r="B3" s="9"/>
      <c r="C3" s="9"/>
      <c r="D3" s="9"/>
      <c r="E3" s="9"/>
      <c r="F3" s="9"/>
      <c r="G3" s="14" t="s">
        <v>3</v>
      </c>
    </row>
    <row r="4" spans="1:20">
      <c r="A4" s="102" t="s">
        <v>4</v>
      </c>
      <c r="B4" s="102"/>
      <c r="C4" s="102" t="s">
        <v>5</v>
      </c>
      <c r="D4" s="102"/>
      <c r="E4" s="102"/>
      <c r="F4" s="102"/>
      <c r="G4" s="102"/>
    </row>
    <row r="5" spans="1:20">
      <c r="A5" s="10" t="s">
        <v>6</v>
      </c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</row>
    <row r="6" spans="1:20">
      <c r="A6" s="12" t="s">
        <v>13</v>
      </c>
      <c r="B6" s="23">
        <v>1616.77</v>
      </c>
      <c r="C6" s="12" t="s">
        <v>14</v>
      </c>
      <c r="D6" s="23">
        <f>SUM(E6:G6)</f>
        <v>1120.53</v>
      </c>
      <c r="E6" s="23">
        <v>1120.53</v>
      </c>
      <c r="F6" s="23"/>
      <c r="G6" s="23"/>
    </row>
    <row r="7" spans="1:20">
      <c r="A7" s="12" t="s">
        <v>15</v>
      </c>
      <c r="B7" s="23"/>
      <c r="C7" s="12" t="s">
        <v>16</v>
      </c>
      <c r="D7" s="23">
        <f t="shared" ref="D7:D33" si="0">SUM(E7:G7)</f>
        <v>0</v>
      </c>
      <c r="E7" s="23"/>
      <c r="F7" s="23"/>
      <c r="G7" s="23"/>
    </row>
    <row r="8" spans="1:20">
      <c r="A8" s="12" t="s">
        <v>17</v>
      </c>
      <c r="B8" s="23"/>
      <c r="C8" s="12" t="s">
        <v>18</v>
      </c>
      <c r="D8" s="23">
        <f t="shared" si="0"/>
        <v>0</v>
      </c>
      <c r="E8" s="23"/>
      <c r="F8" s="23"/>
      <c r="G8" s="23"/>
    </row>
    <row r="9" spans="1:20">
      <c r="A9" s="12"/>
      <c r="B9" s="23"/>
      <c r="C9" s="12" t="s">
        <v>19</v>
      </c>
      <c r="D9" s="23">
        <f t="shared" si="0"/>
        <v>0</v>
      </c>
      <c r="E9" s="23"/>
      <c r="F9" s="23"/>
      <c r="G9" s="23"/>
    </row>
    <row r="10" spans="1:20">
      <c r="A10" s="12"/>
      <c r="B10" s="23"/>
      <c r="C10" s="12" t="s">
        <v>20</v>
      </c>
      <c r="D10" s="23">
        <f t="shared" si="0"/>
        <v>0</v>
      </c>
      <c r="E10" s="23"/>
      <c r="F10" s="23"/>
      <c r="G10" s="23"/>
    </row>
    <row r="11" spans="1:20">
      <c r="A11" s="12"/>
      <c r="B11" s="23"/>
      <c r="C11" s="12" t="s">
        <v>21</v>
      </c>
      <c r="D11" s="23">
        <f t="shared" si="0"/>
        <v>0</v>
      </c>
      <c r="E11" s="23"/>
      <c r="F11" s="23"/>
      <c r="G11" s="23"/>
    </row>
    <row r="12" spans="1:20">
      <c r="A12" s="12"/>
      <c r="B12" s="23"/>
      <c r="C12" s="12" t="s">
        <v>22</v>
      </c>
      <c r="D12" s="23">
        <f t="shared" si="0"/>
        <v>0</v>
      </c>
      <c r="E12" s="23"/>
      <c r="F12" s="23"/>
      <c r="G12" s="23"/>
    </row>
    <row r="13" spans="1:20">
      <c r="A13" s="12"/>
      <c r="B13" s="23"/>
      <c r="C13" s="12" t="s">
        <v>23</v>
      </c>
      <c r="D13" s="23">
        <f t="shared" si="0"/>
        <v>260.10000000000002</v>
      </c>
      <c r="E13" s="23">
        <v>260.10000000000002</v>
      </c>
      <c r="F13" s="23"/>
      <c r="G13" s="23"/>
    </row>
    <row r="14" spans="1:20">
      <c r="A14" s="12"/>
      <c r="B14" s="23"/>
      <c r="C14" s="12" t="s">
        <v>24</v>
      </c>
      <c r="D14" s="23">
        <f t="shared" si="0"/>
        <v>111.78</v>
      </c>
      <c r="E14" s="23">
        <v>111.78</v>
      </c>
      <c r="F14" s="23"/>
      <c r="G14" s="23"/>
    </row>
    <row r="15" spans="1:20">
      <c r="A15" s="12"/>
      <c r="B15" s="23"/>
      <c r="C15" s="12" t="s">
        <v>25</v>
      </c>
      <c r="D15" s="23">
        <f t="shared" si="0"/>
        <v>0</v>
      </c>
      <c r="E15" s="23"/>
      <c r="F15" s="23"/>
      <c r="G15" s="23"/>
    </row>
    <row r="16" spans="1:20">
      <c r="A16" s="12"/>
      <c r="B16" s="23"/>
      <c r="C16" s="12" t="s">
        <v>26</v>
      </c>
      <c r="D16" s="23">
        <f t="shared" si="0"/>
        <v>0</v>
      </c>
      <c r="E16" s="23"/>
      <c r="F16" s="23"/>
      <c r="G16" s="23"/>
    </row>
    <row r="17" spans="1:7">
      <c r="A17" s="12"/>
      <c r="B17" s="23"/>
      <c r="C17" s="12" t="s">
        <v>27</v>
      </c>
      <c r="D17" s="23">
        <f t="shared" si="0"/>
        <v>0</v>
      </c>
      <c r="E17" s="23"/>
      <c r="F17" s="23"/>
      <c r="G17" s="23"/>
    </row>
    <row r="18" spans="1:7">
      <c r="A18" s="12"/>
      <c r="B18" s="23"/>
      <c r="C18" s="12" t="s">
        <v>28</v>
      </c>
      <c r="D18" s="23">
        <f t="shared" si="0"/>
        <v>0</v>
      </c>
      <c r="E18" s="23"/>
      <c r="F18" s="23"/>
      <c r="G18" s="23"/>
    </row>
    <row r="19" spans="1:7">
      <c r="A19" s="12"/>
      <c r="B19" s="23"/>
      <c r="C19" s="12" t="s">
        <v>29</v>
      </c>
      <c r="D19" s="23">
        <f t="shared" si="0"/>
        <v>0</v>
      </c>
      <c r="E19" s="23"/>
      <c r="F19" s="23"/>
      <c r="G19" s="23"/>
    </row>
    <row r="20" spans="1:7">
      <c r="A20" s="12"/>
      <c r="B20" s="23"/>
      <c r="C20" s="12" t="s">
        <v>30</v>
      </c>
      <c r="D20" s="23">
        <f t="shared" si="0"/>
        <v>0</v>
      </c>
      <c r="E20" s="23"/>
      <c r="F20" s="23"/>
      <c r="G20" s="23"/>
    </row>
    <row r="21" spans="1:7">
      <c r="A21" s="12"/>
      <c r="B21" s="23"/>
      <c r="C21" s="12" t="s">
        <v>31</v>
      </c>
      <c r="D21" s="23">
        <f t="shared" si="0"/>
        <v>0</v>
      </c>
      <c r="E21" s="23"/>
      <c r="F21" s="23"/>
      <c r="G21" s="23"/>
    </row>
    <row r="22" spans="1:7">
      <c r="A22" s="12"/>
      <c r="B22" s="23"/>
      <c r="C22" s="12" t="s">
        <v>32</v>
      </c>
      <c r="D22" s="23">
        <f t="shared" si="0"/>
        <v>0</v>
      </c>
      <c r="E22" s="23"/>
      <c r="F22" s="23"/>
      <c r="G22" s="23"/>
    </row>
    <row r="23" spans="1:7">
      <c r="A23" s="12"/>
      <c r="B23" s="23"/>
      <c r="C23" s="12" t="s">
        <v>33</v>
      </c>
      <c r="D23" s="23">
        <f t="shared" si="0"/>
        <v>0</v>
      </c>
      <c r="E23" s="23"/>
      <c r="F23" s="23"/>
      <c r="G23" s="23"/>
    </row>
    <row r="24" spans="1:7">
      <c r="A24" s="12"/>
      <c r="B24" s="23"/>
      <c r="C24" s="12" t="s">
        <v>34</v>
      </c>
      <c r="D24" s="23">
        <f t="shared" si="0"/>
        <v>124.36</v>
      </c>
      <c r="E24" s="23">
        <v>124.36</v>
      </c>
      <c r="F24" s="23"/>
      <c r="G24" s="23"/>
    </row>
    <row r="25" spans="1:7">
      <c r="A25" s="12"/>
      <c r="B25" s="23"/>
      <c r="C25" s="12" t="s">
        <v>35</v>
      </c>
      <c r="D25" s="23">
        <f t="shared" si="0"/>
        <v>0</v>
      </c>
      <c r="E25" s="23"/>
      <c r="F25" s="23"/>
      <c r="G25" s="23"/>
    </row>
    <row r="26" spans="1:7">
      <c r="A26" s="12"/>
      <c r="B26" s="23"/>
      <c r="C26" s="12" t="s">
        <v>36</v>
      </c>
      <c r="D26" s="23">
        <f t="shared" si="0"/>
        <v>0</v>
      </c>
      <c r="E26" s="23"/>
      <c r="F26" s="23"/>
      <c r="G26" s="23"/>
    </row>
    <row r="27" spans="1:7">
      <c r="A27" s="12"/>
      <c r="B27" s="23"/>
      <c r="C27" s="12" t="s">
        <v>37</v>
      </c>
      <c r="D27" s="23">
        <f t="shared" si="0"/>
        <v>0</v>
      </c>
      <c r="E27" s="23"/>
      <c r="F27" s="23"/>
      <c r="G27" s="23"/>
    </row>
    <row r="28" spans="1:7">
      <c r="A28" s="12"/>
      <c r="B28" s="23"/>
      <c r="C28" s="12" t="s">
        <v>38</v>
      </c>
      <c r="D28" s="23">
        <f t="shared" si="0"/>
        <v>0</v>
      </c>
      <c r="E28" s="23"/>
      <c r="F28" s="23"/>
      <c r="G28" s="23"/>
    </row>
    <row r="29" spans="1:7">
      <c r="A29" s="12"/>
      <c r="B29" s="23"/>
      <c r="C29" s="12" t="s">
        <v>39</v>
      </c>
      <c r="D29" s="23">
        <f t="shared" si="0"/>
        <v>0</v>
      </c>
      <c r="E29" s="23"/>
      <c r="F29" s="23"/>
      <c r="G29" s="23"/>
    </row>
    <row r="30" spans="1:7">
      <c r="A30" s="12"/>
      <c r="B30" s="23"/>
      <c r="C30" s="12" t="s">
        <v>40</v>
      </c>
      <c r="D30" s="23">
        <f t="shared" si="0"/>
        <v>0</v>
      </c>
      <c r="E30" s="23"/>
      <c r="F30" s="23"/>
      <c r="G30" s="23"/>
    </row>
    <row r="31" spans="1:7">
      <c r="A31" s="12"/>
      <c r="B31" s="23"/>
      <c r="C31" s="12" t="s">
        <v>41</v>
      </c>
      <c r="D31" s="23">
        <f t="shared" si="0"/>
        <v>0</v>
      </c>
      <c r="E31" s="23"/>
      <c r="F31" s="23"/>
      <c r="G31" s="23"/>
    </row>
    <row r="32" spans="1:7">
      <c r="A32" s="12"/>
      <c r="B32" s="23"/>
      <c r="C32" s="12" t="s">
        <v>42</v>
      </c>
      <c r="D32" s="23">
        <f t="shared" si="0"/>
        <v>0</v>
      </c>
      <c r="E32" s="23"/>
      <c r="F32" s="23"/>
      <c r="G32" s="23"/>
    </row>
    <row r="33" spans="1:7">
      <c r="A33" s="12"/>
      <c r="B33" s="23"/>
      <c r="C33" s="12" t="s">
        <v>43</v>
      </c>
      <c r="D33" s="23">
        <f t="shared" si="0"/>
        <v>0</v>
      </c>
      <c r="E33" s="23"/>
      <c r="F33" s="23"/>
      <c r="G33" s="23"/>
    </row>
    <row r="34" spans="1:7">
      <c r="A34" s="22" t="s">
        <v>44</v>
      </c>
      <c r="B34" s="23">
        <f>SUM(B6:B33)</f>
        <v>1616.77</v>
      </c>
      <c r="C34" s="22" t="s">
        <v>45</v>
      </c>
      <c r="D34" s="23">
        <f>SUM(D6:D33)</f>
        <v>1616.77</v>
      </c>
      <c r="E34" s="23">
        <f>SUM(E6:E33)</f>
        <v>1616.77</v>
      </c>
      <c r="F34" s="23">
        <f>SUM(F6:F33)</f>
        <v>0</v>
      </c>
      <c r="G34" s="23">
        <f>SUM(G6:G33)</f>
        <v>0</v>
      </c>
    </row>
    <row r="35" spans="1:7">
      <c r="A35" s="12" t="s">
        <v>46</v>
      </c>
      <c r="B35" s="23">
        <f>SUM(B36:B38)</f>
        <v>0</v>
      </c>
      <c r="C35" s="12" t="s">
        <v>47</v>
      </c>
      <c r="D35" s="23"/>
      <c r="E35" s="23"/>
      <c r="F35" s="23"/>
      <c r="G35" s="23"/>
    </row>
    <row r="36" spans="1:7">
      <c r="A36" s="12" t="s">
        <v>48</v>
      </c>
      <c r="B36" s="23"/>
      <c r="C36" s="12"/>
      <c r="D36" s="23"/>
      <c r="E36" s="23"/>
      <c r="F36" s="23"/>
      <c r="G36" s="23"/>
    </row>
    <row r="37" spans="1:7">
      <c r="A37" s="12" t="s">
        <v>49</v>
      </c>
      <c r="B37" s="23"/>
      <c r="C37" s="12"/>
      <c r="D37" s="23"/>
      <c r="E37" s="23"/>
      <c r="F37" s="23"/>
      <c r="G37" s="23"/>
    </row>
    <row r="38" spans="1:7">
      <c r="A38" s="12" t="s">
        <v>50</v>
      </c>
      <c r="B38" s="23"/>
      <c r="C38" s="12"/>
      <c r="D38" s="23"/>
      <c r="E38" s="23"/>
      <c r="F38" s="23"/>
      <c r="G38" s="23"/>
    </row>
    <row r="39" spans="1:7">
      <c r="A39" s="22" t="s">
        <v>51</v>
      </c>
      <c r="B39" s="23">
        <f>B34+B35</f>
        <v>1616.77</v>
      </c>
      <c r="C39" s="22" t="s">
        <v>52</v>
      </c>
      <c r="D39" s="23">
        <f>D34+D35</f>
        <v>1616.77</v>
      </c>
      <c r="E39" s="23">
        <f>E34+E35</f>
        <v>1616.77</v>
      </c>
      <c r="F39" s="23">
        <f>F34+F35</f>
        <v>0</v>
      </c>
      <c r="G39" s="23">
        <f>G34+G35</f>
        <v>0</v>
      </c>
    </row>
  </sheetData>
  <mergeCells count="3">
    <mergeCell ref="A2:G2"/>
    <mergeCell ref="A4:B4"/>
    <mergeCell ref="C4:G4"/>
  </mergeCells>
  <phoneticPr fontId="7" type="noConversion"/>
  <pageMargins left="0.74803149606299202" right="0.74803149606299202" top="0.27559055118110198" bottom="0.27559055118110198" header="0" footer="0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workbookViewId="0">
      <selection activeCell="U10" sqref="U10"/>
    </sheetView>
  </sheetViews>
  <sheetFormatPr defaultColWidth="10" defaultRowHeight="13.5"/>
  <cols>
    <col min="1" max="1" width="3.5" customWidth="1"/>
    <col min="2" max="3" width="3.125" customWidth="1"/>
    <col min="4" max="4" width="6.75" customWidth="1"/>
    <col min="5" max="5" width="22.125" style="80" customWidth="1"/>
    <col min="6" max="6" width="8.875" customWidth="1"/>
    <col min="7" max="7" width="7.875" customWidth="1"/>
    <col min="8" max="8" width="7.75" customWidth="1"/>
    <col min="9" max="9" width="7.375" customWidth="1"/>
    <col min="10" max="10" width="6" customWidth="1"/>
    <col min="11" max="11" width="4.375" customWidth="1"/>
    <col min="12" max="12" width="6.12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875" style="89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  <col min="27" max="27" width="11.625" bestFit="1" customWidth="1"/>
  </cols>
  <sheetData>
    <row r="1" spans="1:27" ht="13.5" customHeight="1">
      <c r="A1" s="9" t="s">
        <v>53</v>
      </c>
      <c r="B1" s="9"/>
      <c r="C1" s="9"/>
      <c r="D1" s="9"/>
      <c r="E1" s="75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84"/>
      <c r="S1" s="9"/>
      <c r="T1" s="9"/>
      <c r="U1" s="9"/>
      <c r="V1" s="9"/>
      <c r="W1" s="9"/>
      <c r="X1" s="103" t="s">
        <v>54</v>
      </c>
      <c r="Y1" s="103"/>
    </row>
    <row r="2" spans="1:27" ht="19.5" customHeight="1">
      <c r="A2" s="101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1:27" ht="14.25" customHeight="1">
      <c r="A3" s="9"/>
      <c r="B3" s="9"/>
      <c r="C3" s="9"/>
      <c r="D3" s="9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84"/>
      <c r="S3" s="9"/>
      <c r="T3" s="9"/>
      <c r="U3" s="9"/>
      <c r="V3" s="9"/>
      <c r="W3" s="104" t="s">
        <v>3</v>
      </c>
      <c r="X3" s="104"/>
      <c r="Y3" s="104"/>
    </row>
    <row r="4" spans="1:27" ht="14.25" customHeight="1">
      <c r="A4" s="105" t="s">
        <v>56</v>
      </c>
      <c r="B4" s="105"/>
      <c r="C4" s="105"/>
      <c r="D4" s="105" t="s">
        <v>57</v>
      </c>
      <c r="E4" s="106" t="s">
        <v>58</v>
      </c>
      <c r="F4" s="105" t="s">
        <v>59</v>
      </c>
      <c r="G4" s="105" t="s">
        <v>60</v>
      </c>
      <c r="H4" s="105"/>
      <c r="I4" s="105"/>
      <c r="J4" s="105"/>
      <c r="K4" s="105"/>
      <c r="L4" s="105" t="s">
        <v>61</v>
      </c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 t="s">
        <v>62</v>
      </c>
      <c r="X4" s="105"/>
      <c r="Y4" s="105"/>
    </row>
    <row r="5" spans="1:27" ht="70.5" customHeight="1">
      <c r="A5" s="10" t="s">
        <v>63</v>
      </c>
      <c r="B5" s="10" t="s">
        <v>64</v>
      </c>
      <c r="C5" s="10" t="s">
        <v>65</v>
      </c>
      <c r="D5" s="105"/>
      <c r="E5" s="106"/>
      <c r="F5" s="105"/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  <c r="L5" s="10" t="s">
        <v>66</v>
      </c>
      <c r="M5" s="10" t="s">
        <v>67</v>
      </c>
      <c r="N5" s="10" t="s">
        <v>68</v>
      </c>
      <c r="O5" s="10" t="s">
        <v>69</v>
      </c>
      <c r="P5" s="10" t="s">
        <v>71</v>
      </c>
      <c r="Q5" s="10" t="s">
        <v>72</v>
      </c>
      <c r="R5" s="11" t="s">
        <v>73</v>
      </c>
      <c r="S5" s="10" t="s">
        <v>74</v>
      </c>
      <c r="T5" s="10" t="s">
        <v>75</v>
      </c>
      <c r="U5" s="10" t="s">
        <v>70</v>
      </c>
      <c r="V5" s="10" t="s">
        <v>76</v>
      </c>
      <c r="W5" s="10" t="s">
        <v>66</v>
      </c>
      <c r="X5" s="10" t="s">
        <v>60</v>
      </c>
      <c r="Y5" s="10" t="s">
        <v>77</v>
      </c>
    </row>
    <row r="6" spans="1:27" ht="14.25" customHeight="1">
      <c r="A6" s="10" t="s">
        <v>78</v>
      </c>
      <c r="B6" s="10" t="s">
        <v>78</v>
      </c>
      <c r="C6" s="10" t="s">
        <v>78</v>
      </c>
      <c r="D6" s="10" t="s">
        <v>79</v>
      </c>
      <c r="E6" s="76" t="s">
        <v>79</v>
      </c>
      <c r="F6" s="10">
        <v>1</v>
      </c>
      <c r="G6" s="10">
        <v>2</v>
      </c>
      <c r="H6" s="10">
        <v>3</v>
      </c>
      <c r="I6" s="10">
        <v>4</v>
      </c>
      <c r="J6" s="10">
        <v>5</v>
      </c>
      <c r="K6" s="10">
        <v>6</v>
      </c>
      <c r="L6" s="10">
        <v>7</v>
      </c>
      <c r="M6" s="10">
        <v>8</v>
      </c>
      <c r="N6" s="10">
        <v>9</v>
      </c>
      <c r="O6" s="10">
        <v>10</v>
      </c>
      <c r="P6" s="10">
        <v>11</v>
      </c>
      <c r="Q6" s="10">
        <v>12</v>
      </c>
      <c r="R6" s="11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  <c r="X6" s="10">
        <v>19</v>
      </c>
      <c r="Y6" s="10">
        <v>20</v>
      </c>
    </row>
    <row r="7" spans="1:27" ht="14.25" customHeight="1">
      <c r="A7" s="90"/>
      <c r="B7" s="90"/>
      <c r="C7" s="90"/>
      <c r="D7" s="90"/>
      <c r="E7" s="91" t="s">
        <v>350</v>
      </c>
      <c r="F7" s="92">
        <f>F8+F17+F24</f>
        <v>1616.7660000000001</v>
      </c>
      <c r="G7" s="92">
        <f t="shared" ref="G7:R7" si="0">G8+G17+G24</f>
        <v>1477.9459999999999</v>
      </c>
      <c r="H7" s="92">
        <f t="shared" si="0"/>
        <v>1256.0945999999999</v>
      </c>
      <c r="I7" s="92">
        <f t="shared" si="0"/>
        <v>205.55700000000002</v>
      </c>
      <c r="J7" s="92">
        <f t="shared" si="0"/>
        <v>16.284400000000002</v>
      </c>
      <c r="K7" s="92"/>
      <c r="L7" s="92">
        <f t="shared" si="0"/>
        <v>138.82</v>
      </c>
      <c r="M7" s="93"/>
      <c r="N7" s="92">
        <f t="shared" si="0"/>
        <v>115.82000000000001</v>
      </c>
      <c r="O7" s="93"/>
      <c r="P7" s="93"/>
      <c r="Q7" s="93"/>
      <c r="R7" s="92">
        <f t="shared" si="0"/>
        <v>23</v>
      </c>
      <c r="S7" s="93"/>
      <c r="T7" s="93"/>
      <c r="U7" s="93"/>
      <c r="V7" s="93"/>
      <c r="W7" s="93"/>
      <c r="X7" s="93"/>
      <c r="Y7" s="93"/>
    </row>
    <row r="8" spans="1:27" s="1" customFormat="1" ht="28.5" customHeight="1">
      <c r="A8" s="24"/>
      <c r="B8" s="24"/>
      <c r="C8" s="24"/>
      <c r="D8" s="25" t="s">
        <v>240</v>
      </c>
      <c r="E8" s="77" t="s">
        <v>256</v>
      </c>
      <c r="F8" s="7">
        <f>F9+F10+F11+F12+F13+F14+F15+F16</f>
        <v>781.66470000000004</v>
      </c>
      <c r="G8" s="7">
        <f>G9+G11+G12+G13+G14+G15+G16</f>
        <v>673.74470000000008</v>
      </c>
      <c r="H8" s="7">
        <v>563.10429999999997</v>
      </c>
      <c r="I8" s="7">
        <v>94.37</v>
      </c>
      <c r="J8" s="7">
        <v>16.260400000000001</v>
      </c>
      <c r="K8" s="7"/>
      <c r="L8" s="7">
        <v>107.92</v>
      </c>
      <c r="M8" s="7"/>
      <c r="N8" s="7">
        <v>95.92</v>
      </c>
      <c r="O8" s="7"/>
      <c r="P8" s="7"/>
      <c r="Q8" s="7"/>
      <c r="R8" s="85">
        <v>12</v>
      </c>
      <c r="S8" s="7"/>
      <c r="T8" s="7"/>
      <c r="U8" s="7"/>
      <c r="V8" s="7"/>
      <c r="W8" s="7"/>
      <c r="X8" s="7"/>
      <c r="Y8" s="7"/>
    </row>
    <row r="9" spans="1:27" s="1" customFormat="1" ht="28.5" customHeight="1">
      <c r="A9" s="26" t="s">
        <v>236</v>
      </c>
      <c r="B9" s="26" t="s">
        <v>237</v>
      </c>
      <c r="C9" s="26" t="s">
        <v>238</v>
      </c>
      <c r="D9" s="25" t="s">
        <v>240</v>
      </c>
      <c r="E9" s="78" t="s">
        <v>302</v>
      </c>
      <c r="F9" s="7">
        <v>436.61</v>
      </c>
      <c r="G9" s="7">
        <v>436.61</v>
      </c>
      <c r="H9" s="7">
        <v>340.31</v>
      </c>
      <c r="I9" s="7">
        <v>94.37</v>
      </c>
      <c r="J9" s="7">
        <v>1.92</v>
      </c>
      <c r="K9" s="7"/>
      <c r="L9" s="7"/>
      <c r="M9" s="7"/>
      <c r="N9" s="7"/>
      <c r="O9" s="7"/>
      <c r="P9" s="7"/>
      <c r="Q9" s="7"/>
      <c r="R9" s="85"/>
      <c r="S9" s="7"/>
      <c r="T9" s="7"/>
      <c r="U9" s="7"/>
      <c r="V9" s="7"/>
      <c r="W9" s="7"/>
      <c r="X9" s="7"/>
      <c r="Y9" s="7"/>
    </row>
    <row r="10" spans="1:27" s="1" customFormat="1" ht="28.5" customHeight="1">
      <c r="A10" s="26" t="s">
        <v>236</v>
      </c>
      <c r="B10" s="26" t="s">
        <v>237</v>
      </c>
      <c r="C10" s="26" t="s">
        <v>239</v>
      </c>
      <c r="D10" s="25" t="s">
        <v>240</v>
      </c>
      <c r="E10" s="78" t="s">
        <v>255</v>
      </c>
      <c r="F10" s="7">
        <v>107.92</v>
      </c>
      <c r="G10" s="7"/>
      <c r="H10" s="7"/>
      <c r="I10" s="7"/>
      <c r="J10" s="7"/>
      <c r="K10" s="7"/>
      <c r="L10" s="7">
        <v>107.92</v>
      </c>
      <c r="M10" s="7"/>
      <c r="N10" s="7">
        <v>95.92</v>
      </c>
      <c r="O10" s="7"/>
      <c r="P10" s="7"/>
      <c r="Q10" s="7"/>
      <c r="R10" s="85">
        <v>12</v>
      </c>
      <c r="S10" s="7"/>
      <c r="T10" s="7"/>
      <c r="U10" s="7"/>
      <c r="V10" s="7"/>
      <c r="W10" s="7"/>
      <c r="X10" s="7"/>
      <c r="Y10" s="7"/>
      <c r="AA10" s="81"/>
    </row>
    <row r="11" spans="1:27" s="1" customFormat="1" ht="28.5" customHeight="1">
      <c r="A11" s="25" t="s">
        <v>303</v>
      </c>
      <c r="B11" s="25" t="s">
        <v>304</v>
      </c>
      <c r="C11" s="25" t="s">
        <v>238</v>
      </c>
      <c r="D11" s="25" t="s">
        <v>240</v>
      </c>
      <c r="E11" s="79" t="s">
        <v>305</v>
      </c>
      <c r="F11" s="7">
        <v>11.384</v>
      </c>
      <c r="G11" s="7">
        <v>11.384</v>
      </c>
      <c r="H11" s="7"/>
      <c r="I11" s="7"/>
      <c r="J11" s="7">
        <v>11.384</v>
      </c>
      <c r="K11" s="7"/>
      <c r="L11" s="7"/>
      <c r="M11" s="7"/>
      <c r="N11" s="7"/>
      <c r="O11" s="7"/>
      <c r="P11" s="7"/>
      <c r="Q11" s="7"/>
      <c r="R11" s="85"/>
      <c r="S11" s="7"/>
      <c r="T11" s="7"/>
      <c r="U11" s="7"/>
      <c r="V11" s="7"/>
      <c r="W11" s="7"/>
      <c r="X11" s="7"/>
      <c r="Y11" s="7"/>
    </row>
    <row r="12" spans="1:27" s="1" customFormat="1" ht="28.5" customHeight="1">
      <c r="A12" s="25" t="s">
        <v>303</v>
      </c>
      <c r="B12" s="25" t="s">
        <v>304</v>
      </c>
      <c r="C12" s="25" t="s">
        <v>304</v>
      </c>
      <c r="D12" s="25" t="s">
        <v>240</v>
      </c>
      <c r="E12" s="79" t="s">
        <v>348</v>
      </c>
      <c r="F12" s="7">
        <v>76.635800000000003</v>
      </c>
      <c r="G12" s="7">
        <v>76.635800000000003</v>
      </c>
      <c r="H12" s="7">
        <v>76.635800000000003</v>
      </c>
      <c r="I12" s="7"/>
      <c r="J12" s="7"/>
      <c r="K12" s="7"/>
      <c r="L12" s="7"/>
      <c r="M12" s="7"/>
      <c r="N12" s="7"/>
      <c r="O12" s="7"/>
      <c r="P12" s="7"/>
      <c r="Q12" s="7"/>
      <c r="R12" s="85"/>
      <c r="S12" s="7"/>
      <c r="T12" s="7"/>
      <c r="U12" s="7"/>
      <c r="V12" s="7"/>
      <c r="W12" s="7"/>
      <c r="X12" s="7"/>
      <c r="Y12" s="7"/>
    </row>
    <row r="13" spans="1:27" s="1" customFormat="1" ht="28.5" customHeight="1">
      <c r="A13" s="25" t="s">
        <v>303</v>
      </c>
      <c r="B13" s="25" t="s">
        <v>304</v>
      </c>
      <c r="C13" s="25" t="s">
        <v>253</v>
      </c>
      <c r="D13" s="25" t="s">
        <v>240</v>
      </c>
      <c r="E13" s="79" t="s">
        <v>307</v>
      </c>
      <c r="F13" s="7">
        <v>38.317900000000002</v>
      </c>
      <c r="G13" s="7">
        <v>38.317900000000002</v>
      </c>
      <c r="H13" s="7">
        <v>38.317900000000002</v>
      </c>
      <c r="I13" s="7"/>
      <c r="J13" s="7"/>
      <c r="K13" s="7"/>
      <c r="L13" s="7"/>
      <c r="M13" s="7"/>
      <c r="N13" s="7"/>
      <c r="O13" s="7"/>
      <c r="P13" s="7"/>
      <c r="Q13" s="7"/>
      <c r="R13" s="85"/>
      <c r="S13" s="7"/>
      <c r="T13" s="7"/>
      <c r="U13" s="7"/>
      <c r="V13" s="7"/>
      <c r="W13" s="7"/>
      <c r="X13" s="7"/>
      <c r="Y13" s="7"/>
    </row>
    <row r="14" spans="1:27" s="1" customFormat="1" ht="28.5" customHeight="1">
      <c r="A14" s="25" t="s">
        <v>308</v>
      </c>
      <c r="B14" s="25" t="s">
        <v>237</v>
      </c>
      <c r="C14" s="25" t="s">
        <v>238</v>
      </c>
      <c r="D14" s="25" t="s">
        <v>240</v>
      </c>
      <c r="E14" s="79" t="s">
        <v>309</v>
      </c>
      <c r="F14" s="7">
        <v>37.359900000000003</v>
      </c>
      <c r="G14" s="7">
        <v>37.359900000000003</v>
      </c>
      <c r="H14" s="7">
        <v>37.359900000000003</v>
      </c>
      <c r="I14" s="7"/>
      <c r="J14" s="7"/>
      <c r="K14" s="7"/>
      <c r="L14" s="7"/>
      <c r="M14" s="7"/>
      <c r="N14" s="7"/>
      <c r="O14" s="7"/>
      <c r="P14" s="7"/>
      <c r="Q14" s="7"/>
      <c r="R14" s="85"/>
      <c r="S14" s="7"/>
      <c r="T14" s="7"/>
      <c r="U14" s="7"/>
      <c r="V14" s="7"/>
      <c r="W14" s="7"/>
      <c r="X14" s="7"/>
      <c r="Y14" s="7"/>
    </row>
    <row r="15" spans="1:27" s="1" customFormat="1" ht="28.5" customHeight="1">
      <c r="A15" s="25" t="s">
        <v>308</v>
      </c>
      <c r="B15" s="25" t="s">
        <v>237</v>
      </c>
      <c r="C15" s="25" t="s">
        <v>310</v>
      </c>
      <c r="D15" s="25" t="s">
        <v>240</v>
      </c>
      <c r="E15" s="79" t="s">
        <v>311</v>
      </c>
      <c r="F15" s="7">
        <v>15.9603</v>
      </c>
      <c r="G15" s="7">
        <v>15.9603</v>
      </c>
      <c r="H15" s="7">
        <v>13.0039</v>
      </c>
      <c r="I15" s="7"/>
      <c r="J15" s="7">
        <v>2.9563999999999999</v>
      </c>
      <c r="K15" s="7"/>
      <c r="L15" s="7"/>
      <c r="M15" s="7"/>
      <c r="N15" s="7"/>
      <c r="O15" s="7"/>
      <c r="P15" s="7"/>
      <c r="Q15" s="7"/>
      <c r="R15" s="85"/>
      <c r="S15" s="7"/>
      <c r="T15" s="7"/>
      <c r="U15" s="7"/>
      <c r="V15" s="7"/>
      <c r="W15" s="7"/>
      <c r="X15" s="7"/>
      <c r="Y15" s="7"/>
    </row>
    <row r="16" spans="1:27" s="1" customFormat="1" ht="28.5" customHeight="1">
      <c r="A16" s="25" t="s">
        <v>312</v>
      </c>
      <c r="B16" s="25" t="s">
        <v>239</v>
      </c>
      <c r="C16" s="25" t="s">
        <v>238</v>
      </c>
      <c r="D16" s="25" t="s">
        <v>240</v>
      </c>
      <c r="E16" s="79" t="s">
        <v>313</v>
      </c>
      <c r="F16" s="7">
        <v>57.476799999999997</v>
      </c>
      <c r="G16" s="7">
        <v>57.476799999999997</v>
      </c>
      <c r="H16" s="7">
        <v>57.476799999999997</v>
      </c>
      <c r="I16" s="7"/>
      <c r="J16" s="7"/>
      <c r="K16" s="7"/>
      <c r="L16" s="7"/>
      <c r="M16" s="7"/>
      <c r="N16" s="7"/>
      <c r="O16" s="7"/>
      <c r="P16" s="7"/>
      <c r="Q16" s="7"/>
      <c r="R16" s="85"/>
      <c r="S16" s="7"/>
      <c r="T16" s="7"/>
      <c r="U16" s="7"/>
      <c r="V16" s="7"/>
      <c r="W16" s="7"/>
      <c r="X16" s="7"/>
      <c r="Y16" s="7"/>
    </row>
    <row r="17" spans="1:25" s="1" customFormat="1" ht="28.5" customHeight="1">
      <c r="A17" s="25"/>
      <c r="B17" s="25"/>
      <c r="C17" s="25"/>
      <c r="D17" s="25" t="s">
        <v>251</v>
      </c>
      <c r="E17" s="79" t="s">
        <v>314</v>
      </c>
      <c r="F17" s="7">
        <v>589.09359999999992</v>
      </c>
      <c r="G17" s="7">
        <v>589.09359999999992</v>
      </c>
      <c r="H17" s="7">
        <v>505.71329999999995</v>
      </c>
      <c r="I17" s="7">
        <v>83.356300000000005</v>
      </c>
      <c r="J17" s="7">
        <v>2.4E-2</v>
      </c>
      <c r="K17" s="7"/>
      <c r="L17" s="7"/>
      <c r="M17" s="7"/>
      <c r="N17" s="7"/>
      <c r="O17" s="7"/>
      <c r="P17" s="7"/>
      <c r="Q17" s="7"/>
      <c r="R17" s="85"/>
      <c r="S17" s="7"/>
      <c r="T17" s="7"/>
      <c r="U17" s="7"/>
      <c r="V17" s="7"/>
      <c r="W17" s="7"/>
      <c r="X17" s="7"/>
      <c r="Y17" s="7"/>
    </row>
    <row r="18" spans="1:25" s="1" customFormat="1" ht="28.5" customHeight="1">
      <c r="A18" s="26" t="s">
        <v>236</v>
      </c>
      <c r="B18" s="26" t="s">
        <v>237</v>
      </c>
      <c r="C18" s="26" t="s">
        <v>238</v>
      </c>
      <c r="D18" s="25" t="s">
        <v>251</v>
      </c>
      <c r="E18" s="78" t="s">
        <v>302</v>
      </c>
      <c r="F18" s="7">
        <v>400.33360000000005</v>
      </c>
      <c r="G18" s="7">
        <v>400.33360000000005</v>
      </c>
      <c r="H18" s="7">
        <v>316.95330000000001</v>
      </c>
      <c r="I18" s="7">
        <v>83.356300000000005</v>
      </c>
      <c r="J18" s="7">
        <v>2.4E-2</v>
      </c>
      <c r="K18" s="7"/>
      <c r="L18" s="7"/>
      <c r="M18" s="7"/>
      <c r="N18" s="7"/>
      <c r="O18" s="7"/>
      <c r="P18" s="7"/>
      <c r="Q18" s="7"/>
      <c r="R18" s="85"/>
      <c r="S18" s="7"/>
      <c r="T18" s="7"/>
      <c r="U18" s="7"/>
      <c r="V18" s="7"/>
      <c r="W18" s="7"/>
      <c r="X18" s="7"/>
      <c r="Y18" s="7"/>
    </row>
    <row r="19" spans="1:25" s="1" customFormat="1" ht="28.5" customHeight="1">
      <c r="A19" s="25" t="s">
        <v>303</v>
      </c>
      <c r="B19" s="25" t="s">
        <v>304</v>
      </c>
      <c r="C19" s="25" t="s">
        <v>304</v>
      </c>
      <c r="D19" s="25" t="s">
        <v>251</v>
      </c>
      <c r="E19" s="79" t="s">
        <v>315</v>
      </c>
      <c r="F19" s="7">
        <v>65.058700000000002</v>
      </c>
      <c r="G19" s="7">
        <v>65.058700000000002</v>
      </c>
      <c r="H19" s="7">
        <v>65.058700000000002</v>
      </c>
      <c r="I19" s="7"/>
      <c r="J19" s="7"/>
      <c r="K19" s="7"/>
      <c r="L19" s="7"/>
      <c r="M19" s="7"/>
      <c r="N19" s="7"/>
      <c r="O19" s="7"/>
      <c r="P19" s="7"/>
      <c r="Q19" s="7"/>
      <c r="R19" s="85"/>
      <c r="S19" s="7"/>
      <c r="T19" s="7"/>
      <c r="U19" s="7"/>
      <c r="V19" s="7"/>
      <c r="W19" s="7"/>
      <c r="X19" s="7"/>
      <c r="Y19" s="7"/>
    </row>
    <row r="20" spans="1:25" s="1" customFormat="1" ht="28.5" customHeight="1">
      <c r="A20" s="25" t="s">
        <v>303</v>
      </c>
      <c r="B20" s="25" t="s">
        <v>304</v>
      </c>
      <c r="C20" s="25" t="s">
        <v>253</v>
      </c>
      <c r="D20" s="25" t="s">
        <v>251</v>
      </c>
      <c r="E20" s="79" t="s">
        <v>307</v>
      </c>
      <c r="F20" s="7">
        <v>32.529299999999999</v>
      </c>
      <c r="G20" s="7">
        <v>32.529299999999999</v>
      </c>
      <c r="H20" s="7">
        <v>32.529299999999999</v>
      </c>
      <c r="I20" s="7"/>
      <c r="J20" s="7"/>
      <c r="K20" s="7"/>
      <c r="L20" s="7"/>
      <c r="M20" s="7"/>
      <c r="N20" s="7"/>
      <c r="O20" s="7"/>
      <c r="P20" s="7"/>
      <c r="Q20" s="7"/>
      <c r="R20" s="85"/>
      <c r="S20" s="7"/>
      <c r="T20" s="7"/>
      <c r="U20" s="7"/>
      <c r="V20" s="7"/>
      <c r="W20" s="7"/>
      <c r="X20" s="7"/>
      <c r="Y20" s="7"/>
    </row>
    <row r="21" spans="1:25" s="1" customFormat="1" ht="28.5" customHeight="1">
      <c r="A21" s="25" t="s">
        <v>308</v>
      </c>
      <c r="B21" s="25" t="s">
        <v>237</v>
      </c>
      <c r="C21" s="25" t="s">
        <v>238</v>
      </c>
      <c r="D21" s="25" t="s">
        <v>251</v>
      </c>
      <c r="E21" s="79" t="s">
        <v>309</v>
      </c>
      <c r="F21" s="7">
        <v>31.716100000000001</v>
      </c>
      <c r="G21" s="7">
        <v>31.716100000000001</v>
      </c>
      <c r="H21" s="7">
        <v>31.716100000000001</v>
      </c>
      <c r="I21" s="7"/>
      <c r="J21" s="7"/>
      <c r="K21" s="7"/>
      <c r="L21" s="7"/>
      <c r="M21" s="7"/>
      <c r="N21" s="7"/>
      <c r="O21" s="7"/>
      <c r="P21" s="7"/>
      <c r="Q21" s="7"/>
      <c r="R21" s="85"/>
      <c r="S21" s="7"/>
      <c r="T21" s="7"/>
      <c r="U21" s="7"/>
      <c r="V21" s="7"/>
      <c r="W21" s="7"/>
      <c r="X21" s="7"/>
      <c r="Y21" s="7"/>
    </row>
    <row r="22" spans="1:25" s="1" customFormat="1" ht="28.5" customHeight="1">
      <c r="A22" s="25" t="s">
        <v>308</v>
      </c>
      <c r="B22" s="25" t="s">
        <v>237</v>
      </c>
      <c r="C22" s="25" t="s">
        <v>310</v>
      </c>
      <c r="D22" s="25" t="s">
        <v>251</v>
      </c>
      <c r="E22" s="79" t="s">
        <v>311</v>
      </c>
      <c r="F22" s="7">
        <v>10.661899999999999</v>
      </c>
      <c r="G22" s="7">
        <v>10.661899999999999</v>
      </c>
      <c r="H22" s="7">
        <v>10.661899999999999</v>
      </c>
      <c r="I22" s="7"/>
      <c r="J22" s="7"/>
      <c r="K22" s="7"/>
      <c r="L22" s="7"/>
      <c r="M22" s="7"/>
      <c r="N22" s="7"/>
      <c r="O22" s="7"/>
      <c r="P22" s="7"/>
      <c r="Q22" s="7"/>
      <c r="R22" s="85"/>
      <c r="S22" s="7"/>
      <c r="T22" s="7"/>
      <c r="U22" s="7"/>
      <c r="V22" s="7"/>
      <c r="W22" s="7"/>
      <c r="X22" s="7"/>
      <c r="Y22" s="7"/>
    </row>
    <row r="23" spans="1:25" s="1" customFormat="1" ht="28.5" customHeight="1">
      <c r="A23" s="25" t="s">
        <v>312</v>
      </c>
      <c r="B23" s="25" t="s">
        <v>239</v>
      </c>
      <c r="C23" s="25" t="s">
        <v>238</v>
      </c>
      <c r="D23" s="25" t="s">
        <v>251</v>
      </c>
      <c r="E23" s="79" t="s">
        <v>313</v>
      </c>
      <c r="F23" s="28">
        <v>48.793999999999997</v>
      </c>
      <c r="G23" s="28">
        <v>48.793999999999997</v>
      </c>
      <c r="H23" s="28">
        <v>48.793999999999997</v>
      </c>
      <c r="I23" s="28"/>
      <c r="J23" s="28"/>
      <c r="K23" s="28"/>
      <c r="L23" s="28"/>
      <c r="M23" s="28"/>
      <c r="N23" s="28"/>
      <c r="O23" s="28"/>
      <c r="P23" s="28"/>
      <c r="Q23" s="28"/>
      <c r="R23" s="86"/>
      <c r="S23" s="28"/>
      <c r="T23" s="28"/>
      <c r="U23" s="28"/>
      <c r="V23" s="28"/>
      <c r="W23" s="28"/>
      <c r="X23" s="28"/>
      <c r="Y23" s="28"/>
    </row>
    <row r="24" spans="1:25" ht="28.5" customHeight="1">
      <c r="A24" s="25"/>
      <c r="B24" s="25"/>
      <c r="C24" s="25"/>
      <c r="D24" s="25" t="s">
        <v>252</v>
      </c>
      <c r="E24" s="79" t="s">
        <v>289</v>
      </c>
      <c r="F24" s="29">
        <v>246.0077</v>
      </c>
      <c r="G24" s="28">
        <f>H24+I24</f>
        <v>215.10770000000002</v>
      </c>
      <c r="H24" s="56">
        <v>187.27700000000002</v>
      </c>
      <c r="I24" s="56">
        <v>27.8307</v>
      </c>
      <c r="J24" s="55"/>
      <c r="K24" s="30"/>
      <c r="L24" s="28">
        <v>30.900000000000002</v>
      </c>
      <c r="M24" s="28"/>
      <c r="N24" s="28">
        <v>19.900000000000002</v>
      </c>
      <c r="O24" s="28"/>
      <c r="P24" s="28"/>
      <c r="Q24" s="28"/>
      <c r="R24" s="86">
        <v>11</v>
      </c>
      <c r="S24" s="30"/>
      <c r="T24" s="30"/>
      <c r="U24" s="30"/>
      <c r="V24" s="30"/>
      <c r="W24" s="30"/>
      <c r="X24" s="30"/>
      <c r="Y24" s="30"/>
    </row>
    <row r="25" spans="1:25" ht="28.5" customHeight="1">
      <c r="A25" s="31" t="s">
        <v>236</v>
      </c>
      <c r="B25" s="26" t="s">
        <v>237</v>
      </c>
      <c r="C25" s="26" t="s">
        <v>238</v>
      </c>
      <c r="D25" s="25" t="s">
        <v>252</v>
      </c>
      <c r="E25" s="78" t="s">
        <v>302</v>
      </c>
      <c r="F25" s="56">
        <v>144.75909999999999</v>
      </c>
      <c r="G25" s="56">
        <v>144.75909999999999</v>
      </c>
      <c r="H25" s="56">
        <v>116.9284</v>
      </c>
      <c r="I25" s="56">
        <v>27.8307</v>
      </c>
      <c r="J25" s="55"/>
      <c r="K25" s="55"/>
      <c r="L25" s="28"/>
      <c r="M25" s="55"/>
      <c r="N25" s="55"/>
      <c r="O25" s="55"/>
      <c r="P25" s="55"/>
      <c r="Q25" s="55"/>
      <c r="R25" s="87"/>
      <c r="S25" s="55"/>
      <c r="T25" s="30"/>
      <c r="U25" s="30"/>
      <c r="V25" s="30"/>
      <c r="W25" s="30"/>
      <c r="X25" s="30"/>
      <c r="Y25" s="30"/>
    </row>
    <row r="26" spans="1:25" ht="28.5" customHeight="1">
      <c r="A26" s="31" t="s">
        <v>236</v>
      </c>
      <c r="B26" s="26" t="s">
        <v>237</v>
      </c>
      <c r="C26" s="26" t="s">
        <v>239</v>
      </c>
      <c r="D26" s="25" t="s">
        <v>252</v>
      </c>
      <c r="E26" s="78" t="s">
        <v>255</v>
      </c>
      <c r="F26" s="55">
        <v>29.37</v>
      </c>
      <c r="G26" s="56"/>
      <c r="H26" s="56"/>
      <c r="I26" s="55"/>
      <c r="J26" s="55"/>
      <c r="K26" s="55"/>
      <c r="L26" s="28">
        <v>29.37</v>
      </c>
      <c r="M26" s="55"/>
      <c r="N26" s="55">
        <v>18.37</v>
      </c>
      <c r="O26" s="55"/>
      <c r="P26" s="55"/>
      <c r="Q26" s="55"/>
      <c r="R26" s="88">
        <v>11</v>
      </c>
      <c r="S26" s="55"/>
      <c r="T26" s="30"/>
      <c r="U26" s="30"/>
      <c r="V26" s="30"/>
      <c r="W26" s="30"/>
      <c r="X26" s="30"/>
      <c r="Y26" s="30"/>
    </row>
    <row r="27" spans="1:25" ht="28.5" customHeight="1">
      <c r="A27" s="31" t="s">
        <v>236</v>
      </c>
      <c r="B27" s="26" t="s">
        <v>237</v>
      </c>
      <c r="C27" s="26" t="s">
        <v>253</v>
      </c>
      <c r="D27" s="25" t="s">
        <v>252</v>
      </c>
      <c r="E27" s="78" t="s">
        <v>316</v>
      </c>
      <c r="F27" s="55">
        <v>1.53</v>
      </c>
      <c r="G27" s="56"/>
      <c r="H27" s="56"/>
      <c r="I27" s="55"/>
      <c r="J27" s="55"/>
      <c r="K27" s="55"/>
      <c r="L27" s="28">
        <v>1.53</v>
      </c>
      <c r="M27" s="55"/>
      <c r="N27" s="55">
        <v>1.53</v>
      </c>
      <c r="O27" s="55"/>
      <c r="P27" s="55"/>
      <c r="Q27" s="55"/>
      <c r="R27" s="87"/>
      <c r="S27" s="55"/>
      <c r="T27" s="30"/>
      <c r="U27" s="30"/>
      <c r="V27" s="30"/>
      <c r="W27" s="30"/>
      <c r="X27" s="30"/>
      <c r="Y27" s="30"/>
    </row>
    <row r="28" spans="1:25" ht="28.5" customHeight="1">
      <c r="A28" s="25" t="s">
        <v>303</v>
      </c>
      <c r="B28" s="25" t="s">
        <v>304</v>
      </c>
      <c r="C28" s="25" t="s">
        <v>304</v>
      </c>
      <c r="D28" s="25" t="s">
        <v>252</v>
      </c>
      <c r="E28" s="79" t="s">
        <v>306</v>
      </c>
      <c r="F28" s="56">
        <v>24.1172</v>
      </c>
      <c r="G28" s="56">
        <v>24.1172</v>
      </c>
      <c r="H28" s="56">
        <v>24.1172</v>
      </c>
      <c r="I28" s="55"/>
      <c r="J28" s="55"/>
      <c r="K28" s="55"/>
      <c r="L28" s="28"/>
      <c r="M28" s="55"/>
      <c r="N28" s="55"/>
      <c r="O28" s="55"/>
      <c r="P28" s="55"/>
      <c r="Q28" s="55"/>
      <c r="R28" s="87"/>
      <c r="S28" s="55"/>
      <c r="T28" s="30"/>
      <c r="U28" s="30"/>
      <c r="V28" s="30"/>
      <c r="W28" s="30"/>
      <c r="X28" s="30"/>
      <c r="Y28" s="30"/>
    </row>
    <row r="29" spans="1:25" ht="28.5" customHeight="1">
      <c r="A29" s="25" t="s">
        <v>303</v>
      </c>
      <c r="B29" s="25" t="s">
        <v>304</v>
      </c>
      <c r="C29" s="25" t="s">
        <v>253</v>
      </c>
      <c r="D29" s="25" t="s">
        <v>252</v>
      </c>
      <c r="E29" s="79" t="s">
        <v>349</v>
      </c>
      <c r="F29" s="56">
        <v>12.0586</v>
      </c>
      <c r="G29" s="56">
        <v>12.0586</v>
      </c>
      <c r="H29" s="56">
        <v>12.0586</v>
      </c>
      <c r="I29" s="55"/>
      <c r="J29" s="55"/>
      <c r="K29" s="55"/>
      <c r="L29" s="28"/>
      <c r="M29" s="55"/>
      <c r="N29" s="55"/>
      <c r="O29" s="55"/>
      <c r="P29" s="55"/>
      <c r="Q29" s="55"/>
      <c r="R29" s="87"/>
      <c r="S29" s="55"/>
      <c r="T29" s="30"/>
      <c r="U29" s="30"/>
      <c r="V29" s="30"/>
      <c r="W29" s="30"/>
      <c r="X29" s="30"/>
      <c r="Y29" s="30"/>
    </row>
    <row r="30" spans="1:25" ht="28.5" customHeight="1">
      <c r="A30" s="25" t="s">
        <v>308</v>
      </c>
      <c r="B30" s="25" t="s">
        <v>237</v>
      </c>
      <c r="C30" s="25" t="s">
        <v>238</v>
      </c>
      <c r="D30" s="25" t="s">
        <v>252</v>
      </c>
      <c r="E30" s="79" t="s">
        <v>309</v>
      </c>
      <c r="F30" s="56">
        <v>11.757199999999999</v>
      </c>
      <c r="G30" s="56">
        <v>11.757199999999999</v>
      </c>
      <c r="H30" s="56">
        <v>11.757199999999999</v>
      </c>
      <c r="I30" s="55"/>
      <c r="J30" s="55"/>
      <c r="K30" s="55"/>
      <c r="L30" s="28"/>
      <c r="M30" s="55"/>
      <c r="N30" s="55"/>
      <c r="O30" s="55"/>
      <c r="P30" s="55"/>
      <c r="Q30" s="55"/>
      <c r="R30" s="87"/>
      <c r="S30" s="55"/>
      <c r="T30" s="30"/>
      <c r="U30" s="30"/>
      <c r="V30" s="30"/>
      <c r="W30" s="30"/>
      <c r="X30" s="30"/>
      <c r="Y30" s="30"/>
    </row>
    <row r="31" spans="1:25" ht="28.5" customHeight="1">
      <c r="A31" s="25" t="s">
        <v>308</v>
      </c>
      <c r="B31" s="25" t="s">
        <v>237</v>
      </c>
      <c r="C31" s="25" t="s">
        <v>310</v>
      </c>
      <c r="D31" s="25" t="s">
        <v>252</v>
      </c>
      <c r="E31" s="79" t="s">
        <v>311</v>
      </c>
      <c r="F31" s="56">
        <v>4.3277000000000001</v>
      </c>
      <c r="G31" s="56">
        <v>4.3277000000000001</v>
      </c>
      <c r="H31" s="56">
        <v>4.3277000000000001</v>
      </c>
      <c r="I31" s="55"/>
      <c r="J31" s="55"/>
      <c r="K31" s="55"/>
      <c r="L31" s="28"/>
      <c r="M31" s="55"/>
      <c r="N31" s="55"/>
      <c r="O31" s="55"/>
      <c r="P31" s="55"/>
      <c r="Q31" s="55"/>
      <c r="R31" s="87"/>
      <c r="S31" s="55"/>
      <c r="T31" s="30"/>
      <c r="U31" s="30"/>
      <c r="V31" s="30"/>
      <c r="W31" s="30"/>
      <c r="X31" s="30"/>
      <c r="Y31" s="30"/>
    </row>
    <row r="32" spans="1:25" ht="28.5" customHeight="1">
      <c r="A32" s="25" t="s">
        <v>312</v>
      </c>
      <c r="B32" s="25" t="s">
        <v>239</v>
      </c>
      <c r="C32" s="25" t="s">
        <v>238</v>
      </c>
      <c r="D32" s="25" t="s">
        <v>252</v>
      </c>
      <c r="E32" s="79" t="s">
        <v>313</v>
      </c>
      <c r="F32" s="56">
        <v>18.087900000000001</v>
      </c>
      <c r="G32" s="56">
        <v>18.087900000000001</v>
      </c>
      <c r="H32" s="56">
        <v>18.087900000000001</v>
      </c>
      <c r="I32" s="55"/>
      <c r="J32" s="55"/>
      <c r="K32" s="55"/>
      <c r="L32" s="29"/>
      <c r="M32" s="55"/>
      <c r="N32" s="55"/>
      <c r="O32" s="55"/>
      <c r="P32" s="55"/>
      <c r="Q32" s="55"/>
      <c r="R32" s="87"/>
      <c r="S32" s="55"/>
      <c r="T32" s="30"/>
      <c r="U32" s="30"/>
      <c r="V32" s="30"/>
      <c r="W32" s="30"/>
      <c r="X32" s="30"/>
      <c r="Y32" s="30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honeticPr fontId="7" type="noConversion"/>
  <pageMargins left="0.39370078740157483" right="0.19685039370078741" top="0.27559055118110237" bottom="0.27559055118110237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J14" sqref="J14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spans="1:9" ht="14.25" customHeight="1">
      <c r="A1" s="2"/>
      <c r="B1" s="2"/>
      <c r="C1" s="2"/>
      <c r="D1" s="2"/>
      <c r="E1" s="8" t="s">
        <v>80</v>
      </c>
      <c r="F1" s="2"/>
      <c r="G1" s="2"/>
      <c r="H1" s="2"/>
      <c r="I1" s="2"/>
    </row>
    <row r="2" spans="1:9" ht="22.5" customHeight="1">
      <c r="A2" s="107" t="s">
        <v>81</v>
      </c>
      <c r="B2" s="107"/>
      <c r="C2" s="107"/>
      <c r="D2" s="107"/>
      <c r="E2" s="107"/>
    </row>
    <row r="3" spans="1:9" ht="14.25" customHeight="1">
      <c r="A3" s="2"/>
      <c r="B3" s="2"/>
      <c r="C3" s="2"/>
      <c r="D3" s="2"/>
      <c r="E3" s="8" t="s">
        <v>3</v>
      </c>
      <c r="F3" s="2"/>
      <c r="G3" s="2"/>
      <c r="H3" s="2"/>
      <c r="I3" s="2"/>
    </row>
    <row r="4" spans="1:9" ht="14.25" customHeight="1">
      <c r="A4" s="108" t="s">
        <v>82</v>
      </c>
      <c r="B4" s="108" t="s">
        <v>83</v>
      </c>
      <c r="C4" s="108" t="s">
        <v>60</v>
      </c>
      <c r="D4" s="108"/>
      <c r="E4" s="108"/>
      <c r="F4" s="2"/>
      <c r="G4" s="2"/>
    </row>
    <row r="5" spans="1:9" ht="9.75" customHeight="1">
      <c r="A5" s="108"/>
      <c r="B5" s="108"/>
      <c r="C5" s="108" t="s">
        <v>66</v>
      </c>
      <c r="D5" s="108" t="s">
        <v>84</v>
      </c>
      <c r="E5" s="108" t="s">
        <v>85</v>
      </c>
      <c r="F5" s="2"/>
      <c r="G5" s="2"/>
      <c r="H5" s="2"/>
      <c r="I5" s="2"/>
    </row>
    <row r="6" spans="1:9" ht="6" customHeight="1">
      <c r="A6" s="108"/>
      <c r="B6" s="108"/>
      <c r="C6" s="108"/>
      <c r="D6" s="108"/>
      <c r="E6" s="108"/>
    </row>
    <row r="7" spans="1:9" ht="14.25" customHeight="1">
      <c r="A7" s="59" t="s">
        <v>79</v>
      </c>
      <c r="B7" s="59" t="s">
        <v>79</v>
      </c>
      <c r="C7" s="59">
        <v>1</v>
      </c>
      <c r="D7" s="59">
        <v>2</v>
      </c>
      <c r="E7" s="60">
        <v>3</v>
      </c>
    </row>
    <row r="8" spans="1:9" ht="25.5" customHeight="1">
      <c r="A8" s="61"/>
      <c r="B8" s="59" t="s">
        <v>9</v>
      </c>
      <c r="C8" s="62">
        <f>D8+E8</f>
        <v>1477.9508000000001</v>
      </c>
      <c r="D8" s="63">
        <f>SUM(D9:D35)</f>
        <v>1272.3783000000001</v>
      </c>
      <c r="E8" s="64">
        <f>SUM(E9:E35)</f>
        <v>205.57250000000002</v>
      </c>
    </row>
    <row r="9" spans="1:9" ht="25.5" customHeight="1">
      <c r="A9" s="65">
        <v>30101</v>
      </c>
      <c r="B9" s="65" t="s">
        <v>258</v>
      </c>
      <c r="C9" s="62">
        <f t="shared" ref="C9:C35" si="0">D9+E9</f>
        <v>299.29000000000002</v>
      </c>
      <c r="D9" s="62">
        <v>299.29000000000002</v>
      </c>
      <c r="E9" s="66"/>
    </row>
    <row r="10" spans="1:9" ht="25.5" customHeight="1">
      <c r="A10" s="65">
        <v>30102</v>
      </c>
      <c r="B10" s="65" t="s">
        <v>259</v>
      </c>
      <c r="C10" s="62">
        <f t="shared" si="0"/>
        <v>218.10839999999999</v>
      </c>
      <c r="D10" s="62">
        <v>218.10839999999999</v>
      </c>
      <c r="E10" s="62"/>
    </row>
    <row r="11" spans="1:9" ht="25.5" customHeight="1">
      <c r="A11" s="65">
        <v>30103</v>
      </c>
      <c r="B11" s="65" t="s">
        <v>260</v>
      </c>
      <c r="C11" s="62">
        <f t="shared" si="0"/>
        <v>225.41</v>
      </c>
      <c r="D11" s="62">
        <v>225.41</v>
      </c>
      <c r="E11" s="62"/>
    </row>
    <row r="12" spans="1:9" ht="25.5" customHeight="1">
      <c r="A12" s="65">
        <v>30108</v>
      </c>
      <c r="B12" s="65" t="s">
        <v>261</v>
      </c>
      <c r="C12" s="62">
        <f t="shared" si="0"/>
        <v>165.8115</v>
      </c>
      <c r="D12" s="62">
        <v>165.8115</v>
      </c>
      <c r="E12" s="62"/>
    </row>
    <row r="13" spans="1:9" ht="25.5" customHeight="1">
      <c r="A13" s="65">
        <v>30109</v>
      </c>
      <c r="B13" s="65" t="s">
        <v>262</v>
      </c>
      <c r="C13" s="62">
        <f t="shared" si="0"/>
        <v>82.905699999999996</v>
      </c>
      <c r="D13" s="62">
        <v>82.905699999999996</v>
      </c>
      <c r="E13" s="62"/>
    </row>
    <row r="14" spans="1:9" ht="25.5" customHeight="1">
      <c r="A14" s="65">
        <v>30110</v>
      </c>
      <c r="B14" s="65" t="s">
        <v>263</v>
      </c>
      <c r="C14" s="62">
        <f t="shared" si="0"/>
        <v>80.833100000000002</v>
      </c>
      <c r="D14" s="62">
        <v>80.833100000000002</v>
      </c>
      <c r="E14" s="62"/>
    </row>
    <row r="15" spans="1:9" ht="25.5" customHeight="1">
      <c r="A15" s="65">
        <v>30111</v>
      </c>
      <c r="B15" s="65" t="s">
        <v>264</v>
      </c>
      <c r="C15" s="62">
        <f t="shared" si="0"/>
        <v>27.993200000000002</v>
      </c>
      <c r="D15" s="62">
        <v>27.993200000000002</v>
      </c>
      <c r="E15" s="62"/>
    </row>
    <row r="16" spans="1:9" ht="25.5" customHeight="1">
      <c r="A16" s="65">
        <v>30111</v>
      </c>
      <c r="B16" s="65" t="s">
        <v>265</v>
      </c>
      <c r="C16" s="62">
        <f t="shared" si="0"/>
        <v>1.2333000000000001</v>
      </c>
      <c r="D16" s="62">
        <v>1.2333000000000001</v>
      </c>
      <c r="E16" s="62"/>
    </row>
    <row r="17" spans="1:5" ht="25.5" customHeight="1">
      <c r="A17" s="65">
        <v>30113</v>
      </c>
      <c r="B17" s="65" t="s">
        <v>266</v>
      </c>
      <c r="C17" s="62">
        <f t="shared" si="0"/>
        <v>138.91079999999999</v>
      </c>
      <c r="D17" s="62">
        <v>138.91079999999999</v>
      </c>
      <c r="E17" s="62"/>
    </row>
    <row r="18" spans="1:5" ht="25.5" customHeight="1">
      <c r="A18" s="65">
        <v>30199</v>
      </c>
      <c r="B18" s="65" t="s">
        <v>267</v>
      </c>
      <c r="C18" s="62">
        <f t="shared" si="0"/>
        <v>15.6</v>
      </c>
      <c r="D18" s="67">
        <v>15.6</v>
      </c>
      <c r="E18" s="62"/>
    </row>
    <row r="19" spans="1:5" ht="25.5" customHeight="1">
      <c r="A19" s="65">
        <v>30201</v>
      </c>
      <c r="B19" s="68" t="s">
        <v>268</v>
      </c>
      <c r="C19" s="62">
        <f t="shared" si="0"/>
        <v>10.39</v>
      </c>
      <c r="D19" s="69"/>
      <c r="E19" s="70">
        <v>10.39</v>
      </c>
    </row>
    <row r="20" spans="1:5" ht="25.5" customHeight="1">
      <c r="A20" s="65">
        <v>30202</v>
      </c>
      <c r="B20" s="68" t="s">
        <v>317</v>
      </c>
      <c r="C20" s="62">
        <f t="shared" si="0"/>
        <v>1.02</v>
      </c>
      <c r="D20" s="69"/>
      <c r="E20" s="70">
        <v>1.02</v>
      </c>
    </row>
    <row r="21" spans="1:5" ht="25.5" customHeight="1">
      <c r="A21" s="65">
        <v>30205</v>
      </c>
      <c r="B21" s="68" t="s">
        <v>318</v>
      </c>
      <c r="C21" s="62">
        <f t="shared" si="0"/>
        <v>2.0499999999999998</v>
      </c>
      <c r="D21" s="69"/>
      <c r="E21" s="70">
        <v>2.0499999999999998</v>
      </c>
    </row>
    <row r="22" spans="1:5" ht="25.5" customHeight="1">
      <c r="A22" s="65">
        <v>30206</v>
      </c>
      <c r="B22" s="68" t="s">
        <v>269</v>
      </c>
      <c r="C22" s="62">
        <f t="shared" si="0"/>
        <v>8.44</v>
      </c>
      <c r="D22" s="69"/>
      <c r="E22" s="70">
        <v>8.44</v>
      </c>
    </row>
    <row r="23" spans="1:5" ht="25.5" customHeight="1">
      <c r="A23" s="65">
        <v>30207</v>
      </c>
      <c r="B23" s="68" t="s">
        <v>270</v>
      </c>
      <c r="C23" s="62">
        <f t="shared" si="0"/>
        <v>17.34</v>
      </c>
      <c r="D23" s="69"/>
      <c r="E23" s="70">
        <v>17.34</v>
      </c>
    </row>
    <row r="24" spans="1:5" ht="25.5" customHeight="1">
      <c r="A24" s="65">
        <v>30211</v>
      </c>
      <c r="B24" s="68" t="s">
        <v>319</v>
      </c>
      <c r="C24" s="62">
        <f t="shared" si="0"/>
        <v>12.1</v>
      </c>
      <c r="D24" s="69"/>
      <c r="E24" s="70">
        <v>12.1</v>
      </c>
    </row>
    <row r="25" spans="1:5" ht="25.5" customHeight="1">
      <c r="A25" s="65">
        <v>30213</v>
      </c>
      <c r="B25" s="68" t="s">
        <v>320</v>
      </c>
      <c r="C25" s="62">
        <f t="shared" si="0"/>
        <v>1.36</v>
      </c>
      <c r="D25" s="69"/>
      <c r="E25" s="70">
        <v>1.36</v>
      </c>
    </row>
    <row r="26" spans="1:5" ht="25.5" customHeight="1">
      <c r="A26" s="65">
        <v>30215</v>
      </c>
      <c r="B26" s="68" t="s">
        <v>321</v>
      </c>
      <c r="C26" s="62">
        <f t="shared" si="0"/>
        <v>1.36</v>
      </c>
      <c r="D26" s="69"/>
      <c r="E26" s="70">
        <v>1.36</v>
      </c>
    </row>
    <row r="27" spans="1:5" ht="25.5" customHeight="1">
      <c r="A27" s="65">
        <v>30216</v>
      </c>
      <c r="B27" s="68" t="s">
        <v>322</v>
      </c>
      <c r="C27" s="62">
        <f t="shared" si="0"/>
        <v>2.04</v>
      </c>
      <c r="D27" s="69"/>
      <c r="E27" s="70">
        <v>2.04</v>
      </c>
    </row>
    <row r="28" spans="1:5" ht="25.5" customHeight="1">
      <c r="A28" s="65">
        <v>30217</v>
      </c>
      <c r="B28" s="68" t="s">
        <v>271</v>
      </c>
      <c r="C28" s="62">
        <f t="shared" si="0"/>
        <v>0.60599999999999998</v>
      </c>
      <c r="D28" s="69"/>
      <c r="E28" s="70">
        <v>0.60599999999999998</v>
      </c>
    </row>
    <row r="29" spans="1:5" ht="25.5" customHeight="1">
      <c r="A29" s="65">
        <v>30228</v>
      </c>
      <c r="B29" s="68" t="s">
        <v>323</v>
      </c>
      <c r="C29" s="62">
        <f t="shared" si="0"/>
        <v>20.726500000000001</v>
      </c>
      <c r="D29" s="69"/>
      <c r="E29" s="70">
        <v>20.726500000000001</v>
      </c>
    </row>
    <row r="30" spans="1:5" ht="25.5" customHeight="1">
      <c r="A30" s="65">
        <v>30231</v>
      </c>
      <c r="B30" s="68" t="s">
        <v>272</v>
      </c>
      <c r="C30" s="62">
        <f t="shared" si="0"/>
        <v>6</v>
      </c>
      <c r="D30" s="69"/>
      <c r="E30" s="70">
        <v>6</v>
      </c>
    </row>
    <row r="31" spans="1:5" ht="25.5" customHeight="1">
      <c r="A31" s="65">
        <v>30239</v>
      </c>
      <c r="B31" s="68" t="s">
        <v>273</v>
      </c>
      <c r="C31" s="62">
        <f t="shared" si="0"/>
        <v>71.400000000000006</v>
      </c>
      <c r="D31" s="69"/>
      <c r="E31" s="70">
        <v>71.400000000000006</v>
      </c>
    </row>
    <row r="32" spans="1:5" ht="25.5" customHeight="1">
      <c r="A32" s="65">
        <v>30299</v>
      </c>
      <c r="B32" s="68" t="s">
        <v>274</v>
      </c>
      <c r="C32" s="62">
        <f t="shared" si="0"/>
        <v>50.74</v>
      </c>
      <c r="D32" s="69"/>
      <c r="E32" s="70">
        <v>50.74</v>
      </c>
    </row>
    <row r="33" spans="1:5" ht="25.5" customHeight="1">
      <c r="A33" s="65">
        <v>30305</v>
      </c>
      <c r="B33" s="65" t="s">
        <v>324</v>
      </c>
      <c r="C33" s="62">
        <f t="shared" si="0"/>
        <v>9.4320000000000004</v>
      </c>
      <c r="D33" s="66">
        <v>9.4320000000000004</v>
      </c>
      <c r="E33" s="62"/>
    </row>
    <row r="34" spans="1:5" ht="25.5" customHeight="1">
      <c r="A34" s="65">
        <v>30399</v>
      </c>
      <c r="B34" s="65" t="s">
        <v>325</v>
      </c>
      <c r="C34" s="62">
        <f t="shared" si="0"/>
        <v>3.8940000000000001</v>
      </c>
      <c r="D34" s="62">
        <v>3.8940000000000001</v>
      </c>
      <c r="E34" s="62"/>
    </row>
    <row r="35" spans="1:5" ht="25.5" customHeight="1">
      <c r="A35" s="65">
        <v>30307</v>
      </c>
      <c r="B35" s="65" t="s">
        <v>326</v>
      </c>
      <c r="C35" s="62">
        <f t="shared" si="0"/>
        <v>2.9563000000000001</v>
      </c>
      <c r="D35" s="62">
        <v>2.9563000000000001</v>
      </c>
      <c r="E35" s="62"/>
    </row>
    <row r="36" spans="1:5" ht="14.25" customHeight="1"/>
    <row r="37" spans="1:5" ht="14.25" customHeight="1">
      <c r="B37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honeticPr fontId="7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E13" sqref="E13"/>
    </sheetView>
  </sheetViews>
  <sheetFormatPr defaultColWidth="10" defaultRowHeight="13.5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spans="1:3" ht="14.25" customHeight="1">
      <c r="A1" s="9"/>
      <c r="B1" s="9"/>
      <c r="C1" s="14" t="s">
        <v>86</v>
      </c>
    </row>
    <row r="2" spans="1:3" ht="29.45" customHeight="1">
      <c r="A2" s="101" t="s">
        <v>87</v>
      </c>
      <c r="B2" s="101"/>
      <c r="C2" s="101"/>
    </row>
    <row r="3" spans="1:3" ht="14.25" customHeight="1">
      <c r="A3" s="9"/>
      <c r="B3" s="9"/>
      <c r="C3" s="14" t="s">
        <v>3</v>
      </c>
    </row>
    <row r="4" spans="1:3" ht="31.7" customHeight="1">
      <c r="A4" s="15" t="s">
        <v>88</v>
      </c>
      <c r="B4" s="15" t="s">
        <v>89</v>
      </c>
      <c r="C4" s="15" t="s">
        <v>90</v>
      </c>
    </row>
    <row r="5" spans="1:3" ht="17.100000000000001" customHeight="1">
      <c r="A5" s="15" t="s">
        <v>79</v>
      </c>
      <c r="B5" s="58">
        <v>1</v>
      </c>
      <c r="C5" s="58">
        <v>2</v>
      </c>
    </row>
    <row r="6" spans="1:3" ht="17.100000000000001" customHeight="1">
      <c r="A6" s="15" t="s">
        <v>9</v>
      </c>
      <c r="B6" s="21">
        <f>B7+B13+B14</f>
        <v>20.009999999999998</v>
      </c>
      <c r="C6" s="21">
        <f>C7+C13+C14</f>
        <v>20.009999999999998</v>
      </c>
    </row>
    <row r="7" spans="1:3" ht="17.100000000000001" customHeight="1">
      <c r="A7" s="16" t="s">
        <v>91</v>
      </c>
      <c r="B7" s="21">
        <f>C7</f>
        <v>16.61</v>
      </c>
      <c r="C7" s="21">
        <f>C8+C9+C10</f>
        <v>16.61</v>
      </c>
    </row>
    <row r="8" spans="1:3" ht="17.100000000000001" customHeight="1">
      <c r="A8" s="16" t="s">
        <v>92</v>
      </c>
      <c r="B8" s="21">
        <f t="shared" ref="B8:B14" si="0">C8</f>
        <v>0</v>
      </c>
      <c r="C8" s="21"/>
    </row>
    <row r="9" spans="1:3" ht="17.100000000000001" customHeight="1">
      <c r="A9" s="16" t="s">
        <v>93</v>
      </c>
      <c r="B9" s="21">
        <f t="shared" si="0"/>
        <v>0.61</v>
      </c>
      <c r="C9" s="21">
        <v>0.61</v>
      </c>
    </row>
    <row r="10" spans="1:3" ht="17.100000000000001" customHeight="1">
      <c r="A10" s="16" t="s">
        <v>94</v>
      </c>
      <c r="B10" s="21">
        <f t="shared" si="0"/>
        <v>16</v>
      </c>
      <c r="C10" s="21">
        <f>C11+C12</f>
        <v>16</v>
      </c>
    </row>
    <row r="11" spans="1:3" ht="17.100000000000001" customHeight="1">
      <c r="A11" s="16" t="s">
        <v>95</v>
      </c>
      <c r="B11" s="21">
        <f t="shared" si="0"/>
        <v>16</v>
      </c>
      <c r="C11" s="21">
        <v>16</v>
      </c>
    </row>
    <row r="12" spans="1:3" ht="17.100000000000001" customHeight="1">
      <c r="A12" s="16" t="s">
        <v>96</v>
      </c>
      <c r="B12" s="21">
        <f t="shared" si="0"/>
        <v>0</v>
      </c>
      <c r="C12" s="21"/>
    </row>
    <row r="13" spans="1:3" ht="17.100000000000001" customHeight="1">
      <c r="A13" s="16" t="s">
        <v>97</v>
      </c>
      <c r="B13" s="21">
        <f t="shared" si="0"/>
        <v>1.36</v>
      </c>
      <c r="C13" s="21">
        <v>1.36</v>
      </c>
    </row>
    <row r="14" spans="1:3" ht="17.100000000000001" customHeight="1">
      <c r="A14" s="16" t="s">
        <v>98</v>
      </c>
      <c r="B14" s="21">
        <f t="shared" si="0"/>
        <v>2.04</v>
      </c>
      <c r="C14" s="21">
        <v>2.04</v>
      </c>
    </row>
  </sheetData>
  <mergeCells count="1">
    <mergeCell ref="A2:C2"/>
  </mergeCells>
  <phoneticPr fontId="7" type="noConversion"/>
  <pageMargins left="0.74803149606299202" right="0.74803149606299202" top="0.27559055118110198" bottom="0.27559055118110198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F8" sqref="F8"/>
    </sheetView>
  </sheetViews>
  <sheetFormatPr defaultColWidth="10" defaultRowHeight="13.5"/>
  <cols>
    <col min="1" max="1" width="33.875" customWidth="1"/>
    <col min="2" max="2" width="11.75" customWidth="1"/>
    <col min="3" max="3" width="27.25" customWidth="1"/>
    <col min="4" max="4" width="14.375" customWidth="1"/>
    <col min="5" max="5" width="30.875" customWidth="1"/>
    <col min="6" max="6" width="18.25" customWidth="1"/>
    <col min="7" max="7" width="9.75" customWidth="1"/>
  </cols>
  <sheetData>
    <row r="1" spans="1:6" ht="14.25" customHeight="1">
      <c r="A1" s="9"/>
      <c r="B1" s="9"/>
      <c r="C1" s="9"/>
      <c r="D1" s="9"/>
      <c r="E1" s="9"/>
      <c r="F1" s="14" t="s">
        <v>99</v>
      </c>
    </row>
    <row r="2" spans="1:6" ht="18" customHeight="1">
      <c r="A2" s="101" t="s">
        <v>100</v>
      </c>
      <c r="B2" s="101"/>
      <c r="C2" s="101"/>
      <c r="D2" s="101"/>
      <c r="E2" s="101"/>
      <c r="F2" s="101"/>
    </row>
    <row r="3" spans="1:6" ht="17.100000000000001" customHeight="1">
      <c r="A3" s="9"/>
      <c r="B3" s="9"/>
      <c r="C3" s="9"/>
      <c r="D3" s="9"/>
      <c r="E3" s="9"/>
      <c r="F3" s="14" t="s">
        <v>3</v>
      </c>
    </row>
    <row r="4" spans="1:6" ht="17.100000000000001" customHeight="1">
      <c r="A4" s="109" t="s">
        <v>101</v>
      </c>
      <c r="B4" s="109"/>
      <c r="C4" s="109" t="s">
        <v>102</v>
      </c>
      <c r="D4" s="109"/>
      <c r="E4" s="109"/>
      <c r="F4" s="109"/>
    </row>
    <row r="5" spans="1:6" ht="17.100000000000001" customHeight="1">
      <c r="A5" s="15" t="s">
        <v>103</v>
      </c>
      <c r="B5" s="15" t="s">
        <v>104</v>
      </c>
      <c r="C5" s="15" t="s">
        <v>105</v>
      </c>
      <c r="D5" s="15" t="s">
        <v>104</v>
      </c>
      <c r="E5" s="15" t="s">
        <v>105</v>
      </c>
      <c r="F5" s="15" t="s">
        <v>104</v>
      </c>
    </row>
    <row r="6" spans="1:6" ht="17.100000000000001" customHeight="1">
      <c r="A6" s="16" t="s">
        <v>106</v>
      </c>
      <c r="B6" s="17">
        <v>1616.7659000000001</v>
      </c>
      <c r="C6" s="16" t="s">
        <v>107</v>
      </c>
      <c r="D6" s="17">
        <v>1120.5225</v>
      </c>
      <c r="E6" s="18" t="s">
        <v>108</v>
      </c>
      <c r="F6" s="17">
        <f>SUM(F7:F10)</f>
        <v>1477.9499999999998</v>
      </c>
    </row>
    <row r="7" spans="1:6" ht="17.100000000000001" customHeight="1">
      <c r="A7" s="16" t="s">
        <v>109</v>
      </c>
      <c r="B7" s="17">
        <v>1616.7659000000001</v>
      </c>
      <c r="C7" s="16" t="s">
        <v>110</v>
      </c>
      <c r="D7" s="17"/>
      <c r="E7" s="18" t="s">
        <v>111</v>
      </c>
      <c r="F7" s="17">
        <v>1256.0999999999999</v>
      </c>
    </row>
    <row r="8" spans="1:6" ht="17.100000000000001" customHeight="1">
      <c r="A8" s="16" t="s">
        <v>112</v>
      </c>
      <c r="B8" s="17">
        <f>SUM(B9:B14)</f>
        <v>0</v>
      </c>
      <c r="C8" s="16" t="s">
        <v>113</v>
      </c>
      <c r="D8" s="17"/>
      <c r="E8" s="18" t="s">
        <v>114</v>
      </c>
      <c r="F8" s="17">
        <v>205.57</v>
      </c>
    </row>
    <row r="9" spans="1:6" ht="17.100000000000001" customHeight="1">
      <c r="A9" s="16" t="s">
        <v>115</v>
      </c>
      <c r="B9" s="17"/>
      <c r="C9" s="16" t="s">
        <v>116</v>
      </c>
      <c r="D9" s="17"/>
      <c r="E9" s="18" t="s">
        <v>117</v>
      </c>
      <c r="F9" s="17">
        <v>16.28</v>
      </c>
    </row>
    <row r="10" spans="1:6" ht="17.100000000000001" customHeight="1">
      <c r="A10" s="16" t="s">
        <v>118</v>
      </c>
      <c r="B10" s="17"/>
      <c r="C10" s="16" t="s">
        <v>119</v>
      </c>
      <c r="D10" s="17"/>
      <c r="E10" s="18" t="s">
        <v>120</v>
      </c>
      <c r="F10" s="17"/>
    </row>
    <row r="11" spans="1:6" ht="17.100000000000001" customHeight="1">
      <c r="A11" s="16" t="s">
        <v>121</v>
      </c>
      <c r="B11" s="17"/>
      <c r="C11" s="16" t="s">
        <v>122</v>
      </c>
      <c r="D11" s="17"/>
      <c r="E11" s="18" t="s">
        <v>123</v>
      </c>
      <c r="F11" s="17">
        <f>SUM(F12:F21)</f>
        <v>138.82</v>
      </c>
    </row>
    <row r="12" spans="1:6" ht="17.100000000000001" customHeight="1">
      <c r="A12" s="16" t="s">
        <v>124</v>
      </c>
      <c r="B12" s="17"/>
      <c r="C12" s="16" t="s">
        <v>125</v>
      </c>
      <c r="D12" s="17"/>
      <c r="E12" s="18" t="s">
        <v>111</v>
      </c>
      <c r="F12" s="17"/>
    </row>
    <row r="13" spans="1:6" ht="17.100000000000001" customHeight="1">
      <c r="A13" s="16" t="s">
        <v>126</v>
      </c>
      <c r="B13" s="17"/>
      <c r="C13" s="16" t="s">
        <v>127</v>
      </c>
      <c r="D13" s="17">
        <v>260.10160000000002</v>
      </c>
      <c r="E13" s="18" t="s">
        <v>114</v>
      </c>
      <c r="F13" s="17">
        <v>115.82</v>
      </c>
    </row>
    <row r="14" spans="1:6" ht="17.100000000000001" customHeight="1">
      <c r="A14" s="16" t="s">
        <v>128</v>
      </c>
      <c r="B14" s="17"/>
      <c r="C14" s="16" t="s">
        <v>129</v>
      </c>
      <c r="D14" s="17">
        <v>111.783</v>
      </c>
      <c r="E14" s="18" t="s">
        <v>117</v>
      </c>
      <c r="F14" s="17"/>
    </row>
    <row r="15" spans="1:6" ht="17.100000000000001" customHeight="1">
      <c r="A15" s="16" t="s">
        <v>130</v>
      </c>
      <c r="B15" s="17"/>
      <c r="C15" s="16" t="s">
        <v>131</v>
      </c>
      <c r="D15" s="17"/>
      <c r="E15" s="18" t="s">
        <v>132</v>
      </c>
      <c r="F15" s="17"/>
    </row>
    <row r="16" spans="1:6" ht="17.100000000000001" customHeight="1">
      <c r="A16" s="16" t="s">
        <v>133</v>
      </c>
      <c r="B16" s="17"/>
      <c r="C16" s="16" t="s">
        <v>134</v>
      </c>
      <c r="D16" s="17"/>
      <c r="E16" s="18" t="s">
        <v>135</v>
      </c>
      <c r="F16" s="17"/>
    </row>
    <row r="17" spans="1:6" ht="17.100000000000001" customHeight="1">
      <c r="A17" s="16" t="s">
        <v>136</v>
      </c>
      <c r="B17" s="17">
        <f>SUM(B18:B19)</f>
        <v>0</v>
      </c>
      <c r="C17" s="16" t="s">
        <v>137</v>
      </c>
      <c r="D17" s="17"/>
      <c r="E17" s="18" t="s">
        <v>138</v>
      </c>
      <c r="F17" s="17">
        <v>23</v>
      </c>
    </row>
    <row r="18" spans="1:6" ht="17.100000000000001" customHeight="1">
      <c r="A18" s="16" t="s">
        <v>139</v>
      </c>
      <c r="B18" s="17"/>
      <c r="C18" s="16" t="s">
        <v>140</v>
      </c>
      <c r="D18" s="17"/>
      <c r="E18" s="18" t="s">
        <v>141</v>
      </c>
      <c r="F18" s="17"/>
    </row>
    <row r="19" spans="1:6" ht="17.100000000000001" customHeight="1">
      <c r="A19" s="16" t="s">
        <v>142</v>
      </c>
      <c r="B19" s="17"/>
      <c r="C19" s="16" t="s">
        <v>143</v>
      </c>
      <c r="D19" s="17"/>
      <c r="E19" s="18" t="s">
        <v>144</v>
      </c>
      <c r="F19" s="17"/>
    </row>
    <row r="20" spans="1:6" ht="17.100000000000001" customHeight="1">
      <c r="A20" s="16" t="s">
        <v>145</v>
      </c>
      <c r="B20" s="17">
        <f>SUM(B21:B23)</f>
        <v>0</v>
      </c>
      <c r="C20" s="16" t="s">
        <v>146</v>
      </c>
      <c r="D20" s="17"/>
      <c r="E20" s="18" t="s">
        <v>147</v>
      </c>
      <c r="F20" s="17"/>
    </row>
    <row r="21" spans="1:6" ht="17.100000000000001" customHeight="1">
      <c r="A21" s="16" t="s">
        <v>148</v>
      </c>
      <c r="B21" s="17"/>
      <c r="C21" s="16" t="s">
        <v>149</v>
      </c>
      <c r="D21" s="17"/>
      <c r="E21" s="18" t="s">
        <v>150</v>
      </c>
      <c r="F21" s="17"/>
    </row>
    <row r="22" spans="1:6" ht="17.100000000000001" customHeight="1">
      <c r="A22" s="16" t="s">
        <v>151</v>
      </c>
      <c r="B22" s="17"/>
      <c r="C22" s="16" t="s">
        <v>152</v>
      </c>
      <c r="D22" s="17"/>
      <c r="E22" s="18"/>
      <c r="F22" s="17"/>
    </row>
    <row r="23" spans="1:6" ht="17.100000000000001" customHeight="1">
      <c r="A23" s="16" t="s">
        <v>153</v>
      </c>
      <c r="B23" s="17"/>
      <c r="C23" s="16" t="s">
        <v>154</v>
      </c>
      <c r="D23" s="17"/>
      <c r="E23" s="18"/>
      <c r="F23" s="17"/>
    </row>
    <row r="24" spans="1:6" ht="17.100000000000001" customHeight="1">
      <c r="A24" s="16"/>
      <c r="B24" s="17"/>
      <c r="C24" s="16" t="s">
        <v>155</v>
      </c>
      <c r="D24" s="17">
        <v>124.3588</v>
      </c>
      <c r="E24" s="18"/>
      <c r="F24" s="17"/>
    </row>
    <row r="25" spans="1:6" ht="17.100000000000001" customHeight="1">
      <c r="A25" s="16"/>
      <c r="B25" s="17"/>
      <c r="C25" s="16" t="s">
        <v>156</v>
      </c>
      <c r="D25" s="17"/>
      <c r="E25" s="18"/>
      <c r="F25" s="17"/>
    </row>
    <row r="26" spans="1:6" ht="17.100000000000001" customHeight="1">
      <c r="A26" s="16"/>
      <c r="B26" s="19"/>
      <c r="C26" s="16" t="s">
        <v>157</v>
      </c>
      <c r="D26" s="17"/>
      <c r="E26" s="16"/>
      <c r="F26" s="19"/>
    </row>
    <row r="27" spans="1:6" ht="17.100000000000001" customHeight="1">
      <c r="A27" s="16"/>
      <c r="B27" s="17"/>
      <c r="C27" s="16" t="s">
        <v>158</v>
      </c>
      <c r="D27" s="17"/>
      <c r="E27" s="18"/>
      <c r="F27" s="17"/>
    </row>
    <row r="28" spans="1:6" ht="17.100000000000001" customHeight="1">
      <c r="A28" s="16"/>
      <c r="B28" s="17"/>
      <c r="C28" s="16" t="s">
        <v>159</v>
      </c>
      <c r="D28" s="17"/>
      <c r="E28" s="18"/>
      <c r="F28" s="17"/>
    </row>
    <row r="29" spans="1:6" ht="17.100000000000001" customHeight="1">
      <c r="A29" s="16"/>
      <c r="B29" s="17"/>
      <c r="C29" s="16" t="s">
        <v>160</v>
      </c>
      <c r="D29" s="17"/>
      <c r="E29" s="18"/>
      <c r="F29" s="17"/>
    </row>
    <row r="30" spans="1:6" ht="17.100000000000001" customHeight="1">
      <c r="A30" s="16"/>
      <c r="B30" s="17"/>
      <c r="C30" s="16" t="s">
        <v>161</v>
      </c>
      <c r="D30" s="17"/>
      <c r="E30" s="18"/>
      <c r="F30" s="17"/>
    </row>
    <row r="31" spans="1:6" ht="17.100000000000001" customHeight="1">
      <c r="A31" s="16"/>
      <c r="B31" s="17"/>
      <c r="C31" s="16" t="s">
        <v>162</v>
      </c>
      <c r="D31" s="17"/>
      <c r="E31" s="18"/>
      <c r="F31" s="17"/>
    </row>
    <row r="32" spans="1:6" ht="17.100000000000001" customHeight="1">
      <c r="A32" s="16"/>
      <c r="B32" s="17"/>
      <c r="C32" s="16" t="s">
        <v>163</v>
      </c>
      <c r="D32" s="17"/>
      <c r="E32" s="18"/>
      <c r="F32" s="17"/>
    </row>
    <row r="33" spans="1:6" ht="17.100000000000001" customHeight="1">
      <c r="A33" s="16"/>
      <c r="B33" s="17"/>
      <c r="C33" s="16" t="s">
        <v>164</v>
      </c>
      <c r="D33" s="17"/>
      <c r="E33" s="18"/>
      <c r="F33" s="17"/>
    </row>
    <row r="34" spans="1:6" ht="17.100000000000001" customHeight="1">
      <c r="A34" s="16"/>
      <c r="B34" s="17"/>
      <c r="C34" s="16"/>
      <c r="D34" s="17"/>
      <c r="E34" s="18"/>
      <c r="F34" s="17"/>
    </row>
    <row r="35" spans="1:6" ht="17.100000000000001" customHeight="1">
      <c r="A35" s="20" t="s">
        <v>44</v>
      </c>
      <c r="B35" s="17">
        <f>SUM(B6+B15+B16+B17+B20)</f>
        <v>1616.7659000000001</v>
      </c>
      <c r="C35" s="20" t="s">
        <v>45</v>
      </c>
      <c r="D35" s="17">
        <f>SUM(D6:D33)</f>
        <v>1616.7658999999999</v>
      </c>
      <c r="E35" s="20" t="s">
        <v>45</v>
      </c>
      <c r="F35" s="17">
        <f>F6+F11</f>
        <v>1616.7699999999998</v>
      </c>
    </row>
    <row r="36" spans="1:6" ht="17.100000000000001" customHeight="1">
      <c r="A36" s="16" t="s">
        <v>165</v>
      </c>
      <c r="B36" s="17">
        <f>SUM(B37:B41)</f>
        <v>0</v>
      </c>
      <c r="C36" s="16" t="s">
        <v>166</v>
      </c>
      <c r="D36" s="17"/>
      <c r="E36" s="18" t="s">
        <v>167</v>
      </c>
      <c r="F36" s="17">
        <f>SUM(F37:F38)</f>
        <v>0</v>
      </c>
    </row>
    <row r="37" spans="1:6" ht="17.100000000000001" customHeight="1">
      <c r="A37" s="16" t="s">
        <v>168</v>
      </c>
      <c r="B37" s="17"/>
      <c r="C37" s="16"/>
      <c r="D37" s="17"/>
      <c r="E37" s="18" t="s">
        <v>169</v>
      </c>
      <c r="F37" s="17"/>
    </row>
    <row r="38" spans="1:6" ht="17.100000000000001" customHeight="1">
      <c r="A38" s="16" t="s">
        <v>170</v>
      </c>
      <c r="B38" s="17"/>
      <c r="C38" s="16"/>
      <c r="D38" s="17"/>
      <c r="E38" s="18" t="s">
        <v>171</v>
      </c>
      <c r="F38" s="17"/>
    </row>
    <row r="39" spans="1:6" ht="17.100000000000001" customHeight="1">
      <c r="A39" s="16" t="s">
        <v>172</v>
      </c>
      <c r="B39" s="17"/>
      <c r="C39" s="16"/>
      <c r="D39" s="17"/>
      <c r="E39" s="18" t="s">
        <v>173</v>
      </c>
      <c r="F39" s="17"/>
    </row>
    <row r="40" spans="1:6" ht="27.2" customHeight="1">
      <c r="A40" s="16" t="s">
        <v>174</v>
      </c>
      <c r="B40" s="17"/>
      <c r="C40" s="16"/>
      <c r="D40" s="17"/>
      <c r="E40" s="18"/>
      <c r="F40" s="17"/>
    </row>
    <row r="41" spans="1:6" ht="27.2" customHeight="1">
      <c r="A41" s="16" t="s">
        <v>175</v>
      </c>
      <c r="B41" s="17"/>
      <c r="C41" s="16"/>
      <c r="D41" s="17"/>
      <c r="E41" s="18"/>
      <c r="F41" s="17"/>
    </row>
    <row r="42" spans="1:6" ht="17.100000000000001" customHeight="1">
      <c r="A42" s="16"/>
      <c r="B42" s="17"/>
      <c r="C42" s="16"/>
      <c r="D42" s="17"/>
      <c r="E42" s="18"/>
      <c r="F42" s="17"/>
    </row>
    <row r="43" spans="1:6" ht="17.100000000000001" customHeight="1">
      <c r="A43" s="16"/>
      <c r="B43" s="17"/>
      <c r="C43" s="16"/>
      <c r="D43" s="17"/>
      <c r="E43" s="18"/>
      <c r="F43" s="17"/>
    </row>
    <row r="44" spans="1:6" ht="17.100000000000001" customHeight="1">
      <c r="A44" s="20" t="s">
        <v>176</v>
      </c>
      <c r="B44" s="17">
        <f>B35+B36</f>
        <v>1616.7659000000001</v>
      </c>
      <c r="C44" s="20" t="s">
        <v>177</v>
      </c>
      <c r="D44" s="17">
        <f>D35+D36</f>
        <v>1616.7658999999999</v>
      </c>
      <c r="E44" s="20" t="s">
        <v>177</v>
      </c>
      <c r="F44" s="17">
        <f>F35+F36</f>
        <v>1616.7699999999998</v>
      </c>
    </row>
  </sheetData>
  <mergeCells count="3">
    <mergeCell ref="A2:F2"/>
    <mergeCell ref="A4:B4"/>
    <mergeCell ref="C4:F4"/>
  </mergeCells>
  <phoneticPr fontId="7" type="noConversion"/>
  <pageMargins left="0.74803149606299202" right="0.74803149606299202" top="0.27559055118110198" bottom="0.27559055118110198" header="0" footer="0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selection activeCell="O22" sqref="O22"/>
    </sheetView>
  </sheetViews>
  <sheetFormatPr defaultColWidth="10" defaultRowHeight="13.5"/>
  <cols>
    <col min="1" max="3" width="3" style="35" customWidth="1"/>
    <col min="4" max="4" width="7.5" style="35" customWidth="1"/>
    <col min="5" max="5" width="25.75" style="35" customWidth="1"/>
    <col min="6" max="6" width="9.875" style="35" customWidth="1"/>
    <col min="7" max="7" width="10.125" style="35" customWidth="1"/>
    <col min="8" max="8" width="10.5" style="35" customWidth="1"/>
    <col min="9" max="9" width="5.875" style="35" customWidth="1"/>
    <col min="10" max="10" width="6.25" style="35" customWidth="1"/>
    <col min="11" max="11" width="4.875" style="35" customWidth="1"/>
    <col min="12" max="12" width="3.5" style="35" customWidth="1"/>
    <col min="13" max="13" width="5" style="35" customWidth="1"/>
    <col min="14" max="14" width="3" style="35" customWidth="1"/>
    <col min="15" max="15" width="5.375" style="35" customWidth="1"/>
    <col min="16" max="16" width="3.125" style="35" customWidth="1"/>
    <col min="17" max="17" width="2.75" style="35" customWidth="1"/>
    <col min="18" max="18" width="3.375" style="35" customWidth="1"/>
    <col min="19" max="19" width="3.75" style="35" customWidth="1"/>
    <col min="20" max="21" width="3" style="35" customWidth="1"/>
    <col min="22" max="22" width="3.5" style="35" customWidth="1"/>
    <col min="23" max="23" width="2.25" style="35" customWidth="1"/>
    <col min="24" max="24" width="2.875" style="35" customWidth="1"/>
    <col min="25" max="25" width="2.75" style="35" customWidth="1"/>
    <col min="26" max="26" width="4.125" style="35" customWidth="1"/>
    <col min="27" max="27" width="4.375" style="35" customWidth="1"/>
    <col min="28" max="28" width="4.25" style="35" customWidth="1"/>
    <col min="29" max="29" width="6" style="35" customWidth="1"/>
    <col min="30" max="30" width="5.875" style="35" customWidth="1"/>
    <col min="31" max="31" width="9.75" style="35" customWidth="1"/>
    <col min="32" max="16384" width="10" style="35"/>
  </cols>
  <sheetData>
    <row r="1" spans="1:30" ht="12" customHeight="1">
      <c r="A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110" t="s">
        <v>178</v>
      </c>
      <c r="AD1" s="111"/>
    </row>
    <row r="2" spans="1:30" ht="26.45" customHeight="1">
      <c r="D2" s="112" t="s">
        <v>179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</row>
    <row r="3" spans="1:30" ht="14.25" customHeight="1"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113" t="s">
        <v>3</v>
      </c>
      <c r="AD3" s="114"/>
    </row>
    <row r="4" spans="1:30" ht="14.25" customHeight="1">
      <c r="A4" s="109" t="s">
        <v>56</v>
      </c>
      <c r="B4" s="109"/>
      <c r="C4" s="109"/>
      <c r="D4" s="109" t="s">
        <v>180</v>
      </c>
      <c r="E4" s="109" t="s">
        <v>181</v>
      </c>
      <c r="F4" s="109" t="s">
        <v>182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</row>
    <row r="5" spans="1:30" ht="36.75" customHeight="1">
      <c r="A5" s="109" t="s">
        <v>63</v>
      </c>
      <c r="B5" s="109" t="s">
        <v>64</v>
      </c>
      <c r="C5" s="109" t="s">
        <v>65</v>
      </c>
      <c r="D5" s="109"/>
      <c r="E5" s="109"/>
      <c r="F5" s="109" t="s">
        <v>59</v>
      </c>
      <c r="G5" s="109" t="s">
        <v>183</v>
      </c>
      <c r="H5" s="109"/>
      <c r="I5" s="109"/>
      <c r="J5" s="109"/>
      <c r="K5" s="109"/>
      <c r="L5" s="109"/>
      <c r="M5" s="109"/>
      <c r="N5" s="109"/>
      <c r="O5" s="109"/>
      <c r="P5" s="109" t="s">
        <v>184</v>
      </c>
      <c r="Q5" s="109" t="s">
        <v>185</v>
      </c>
      <c r="R5" s="109" t="s">
        <v>186</v>
      </c>
      <c r="S5" s="109"/>
      <c r="T5" s="109"/>
      <c r="U5" s="109" t="s">
        <v>187</v>
      </c>
      <c r="V5" s="109"/>
      <c r="W5" s="109"/>
      <c r="X5" s="109"/>
      <c r="Y5" s="109" t="s">
        <v>188</v>
      </c>
      <c r="Z5" s="109"/>
      <c r="AA5" s="109"/>
      <c r="AB5" s="109"/>
      <c r="AC5" s="109"/>
      <c r="AD5" s="109"/>
    </row>
    <row r="6" spans="1:30" ht="14.25" customHeight="1">
      <c r="A6" s="109"/>
      <c r="B6" s="109"/>
      <c r="C6" s="109"/>
      <c r="D6" s="109"/>
      <c r="E6" s="109"/>
      <c r="F6" s="109"/>
      <c r="G6" s="109" t="s">
        <v>9</v>
      </c>
      <c r="H6" s="109" t="s">
        <v>189</v>
      </c>
      <c r="I6" s="109" t="s">
        <v>190</v>
      </c>
      <c r="J6" s="109"/>
      <c r="K6" s="109"/>
      <c r="L6" s="109"/>
      <c r="M6" s="109"/>
      <c r="N6" s="109"/>
      <c r="O6" s="109"/>
      <c r="P6" s="109"/>
      <c r="Q6" s="109"/>
      <c r="R6" s="109" t="s">
        <v>66</v>
      </c>
      <c r="S6" s="109" t="s">
        <v>191</v>
      </c>
      <c r="T6" s="109" t="s">
        <v>192</v>
      </c>
      <c r="U6" s="109" t="s">
        <v>66</v>
      </c>
      <c r="V6" s="109" t="s">
        <v>193</v>
      </c>
      <c r="W6" s="109" t="s">
        <v>194</v>
      </c>
      <c r="X6" s="109" t="s">
        <v>192</v>
      </c>
      <c r="Y6" s="109" t="s">
        <v>66</v>
      </c>
      <c r="Z6" s="109" t="s">
        <v>195</v>
      </c>
      <c r="AA6" s="109" t="s">
        <v>196</v>
      </c>
      <c r="AB6" s="109" t="s">
        <v>197</v>
      </c>
      <c r="AC6" s="109" t="s">
        <v>198</v>
      </c>
      <c r="AD6" s="109" t="s">
        <v>199</v>
      </c>
    </row>
    <row r="7" spans="1:30" ht="87.75" customHeight="1">
      <c r="A7" s="109"/>
      <c r="B7" s="109"/>
      <c r="C7" s="109"/>
      <c r="D7" s="109"/>
      <c r="E7" s="109"/>
      <c r="F7" s="109"/>
      <c r="G7" s="109"/>
      <c r="H7" s="109"/>
      <c r="I7" s="57" t="s">
        <v>66</v>
      </c>
      <c r="J7" s="57" t="s">
        <v>200</v>
      </c>
      <c r="K7" s="57" t="s">
        <v>201</v>
      </c>
      <c r="L7" s="57" t="s">
        <v>202</v>
      </c>
      <c r="M7" s="57" t="s">
        <v>203</v>
      </c>
      <c r="N7" s="57" t="s">
        <v>204</v>
      </c>
      <c r="O7" s="57" t="s">
        <v>205</v>
      </c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</row>
    <row r="8" spans="1:30" ht="14.25" customHeight="1">
      <c r="A8" s="57" t="s">
        <v>79</v>
      </c>
      <c r="B8" s="95" t="s">
        <v>79</v>
      </c>
      <c r="C8" s="95" t="s">
        <v>79</v>
      </c>
      <c r="D8" s="95" t="s">
        <v>79</v>
      </c>
      <c r="E8" s="57" t="s">
        <v>79</v>
      </c>
      <c r="F8" s="57">
        <v>1</v>
      </c>
      <c r="G8" s="57">
        <v>2</v>
      </c>
      <c r="H8" s="57">
        <v>3</v>
      </c>
      <c r="I8" s="57">
        <v>4</v>
      </c>
      <c r="J8" s="57">
        <v>5</v>
      </c>
      <c r="K8" s="57">
        <v>6</v>
      </c>
      <c r="L8" s="57">
        <v>7</v>
      </c>
      <c r="M8" s="57">
        <v>8</v>
      </c>
      <c r="N8" s="57">
        <v>9</v>
      </c>
      <c r="O8" s="57">
        <v>10</v>
      </c>
      <c r="P8" s="57">
        <v>11</v>
      </c>
      <c r="Q8" s="57">
        <v>12</v>
      </c>
      <c r="R8" s="57">
        <v>13</v>
      </c>
      <c r="S8" s="57">
        <v>14</v>
      </c>
      <c r="T8" s="57">
        <v>15</v>
      </c>
      <c r="U8" s="57">
        <v>16</v>
      </c>
      <c r="V8" s="57">
        <v>17</v>
      </c>
      <c r="W8" s="57">
        <v>18</v>
      </c>
      <c r="X8" s="57">
        <v>19</v>
      </c>
      <c r="Y8" s="57">
        <v>20</v>
      </c>
      <c r="Z8" s="57">
        <v>21</v>
      </c>
      <c r="AA8" s="57">
        <v>22</v>
      </c>
      <c r="AB8" s="57">
        <v>23</v>
      </c>
      <c r="AC8" s="57">
        <v>24</v>
      </c>
      <c r="AD8" s="57">
        <v>25</v>
      </c>
    </row>
    <row r="9" spans="1:30" ht="14.25" customHeight="1">
      <c r="A9" s="94"/>
      <c r="B9" s="96"/>
      <c r="C9" s="96"/>
      <c r="D9" s="96"/>
      <c r="E9" s="94" t="s">
        <v>350</v>
      </c>
      <c r="F9" s="97">
        <f>G9</f>
        <v>1616.77</v>
      </c>
      <c r="G9" s="97">
        <f>H9</f>
        <v>1616.77</v>
      </c>
      <c r="H9" s="97">
        <v>1616.77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</row>
    <row r="10" spans="1:30" s="73" customFormat="1" ht="20.25" customHeight="1">
      <c r="A10" s="71"/>
      <c r="B10" s="71"/>
      <c r="C10" s="71"/>
      <c r="D10" s="72" t="s">
        <v>235</v>
      </c>
      <c r="E10" s="33" t="s">
        <v>257</v>
      </c>
      <c r="F10" s="62">
        <f>G10+P10+Q10</f>
        <v>781.66</v>
      </c>
      <c r="G10" s="62">
        <f>H10+I10</f>
        <v>781.66</v>
      </c>
      <c r="H10" s="62">
        <v>781.66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1:30" ht="20.25" customHeight="1">
      <c r="A11" s="27" t="s">
        <v>236</v>
      </c>
      <c r="B11" s="27" t="s">
        <v>237</v>
      </c>
      <c r="C11" s="27" t="s">
        <v>238</v>
      </c>
      <c r="D11" s="72" t="s">
        <v>327</v>
      </c>
      <c r="E11" s="27" t="s">
        <v>328</v>
      </c>
      <c r="F11" s="62">
        <f t="shared" ref="F11:F34" si="0">G11+P11+Q11</f>
        <v>436.61</v>
      </c>
      <c r="G11" s="62">
        <f t="shared" ref="G11:G34" si="1">H11+I11</f>
        <v>436.61</v>
      </c>
      <c r="H11" s="21">
        <v>436.61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30" customHeight="1">
      <c r="A12" s="27" t="s">
        <v>236</v>
      </c>
      <c r="B12" s="27" t="s">
        <v>237</v>
      </c>
      <c r="C12" s="27" t="s">
        <v>239</v>
      </c>
      <c r="D12" s="72" t="s">
        <v>240</v>
      </c>
      <c r="E12" s="27" t="s">
        <v>329</v>
      </c>
      <c r="F12" s="62">
        <f t="shared" si="0"/>
        <v>107.92</v>
      </c>
      <c r="G12" s="62">
        <f t="shared" si="1"/>
        <v>107.92</v>
      </c>
      <c r="H12" s="21">
        <v>107.92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0.25" customHeight="1">
      <c r="A13" s="72" t="s">
        <v>330</v>
      </c>
      <c r="B13" s="72" t="s">
        <v>331</v>
      </c>
      <c r="C13" s="72" t="s">
        <v>337</v>
      </c>
      <c r="D13" s="72" t="s">
        <v>240</v>
      </c>
      <c r="E13" s="34" t="s">
        <v>346</v>
      </c>
      <c r="F13" s="62">
        <f t="shared" si="0"/>
        <v>11.384</v>
      </c>
      <c r="G13" s="62">
        <f t="shared" si="1"/>
        <v>11.384</v>
      </c>
      <c r="H13" s="21">
        <v>11.384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5.5" customHeight="1">
      <c r="A14" s="72" t="s">
        <v>330</v>
      </c>
      <c r="B14" s="72" t="s">
        <v>331</v>
      </c>
      <c r="C14" s="72" t="s">
        <v>331</v>
      </c>
      <c r="D14" s="72" t="s">
        <v>240</v>
      </c>
      <c r="E14" s="34" t="s">
        <v>284</v>
      </c>
      <c r="F14" s="62">
        <f t="shared" si="0"/>
        <v>76.635800000000003</v>
      </c>
      <c r="G14" s="62">
        <f t="shared" si="1"/>
        <v>76.635800000000003</v>
      </c>
      <c r="H14" s="21">
        <v>76.635800000000003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5.5" customHeight="1">
      <c r="A15" s="72" t="s">
        <v>330</v>
      </c>
      <c r="B15" s="72" t="s">
        <v>331</v>
      </c>
      <c r="C15" s="72" t="s">
        <v>333</v>
      </c>
      <c r="D15" s="72" t="s">
        <v>240</v>
      </c>
      <c r="E15" s="34" t="s">
        <v>334</v>
      </c>
      <c r="F15" s="62">
        <f t="shared" si="0"/>
        <v>38.317900000000002</v>
      </c>
      <c r="G15" s="62">
        <f t="shared" si="1"/>
        <v>38.317900000000002</v>
      </c>
      <c r="H15" s="21">
        <v>38.317900000000002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0.25" customHeight="1">
      <c r="A16" s="72" t="s">
        <v>335</v>
      </c>
      <c r="B16" s="72" t="s">
        <v>336</v>
      </c>
      <c r="C16" s="72" t="s">
        <v>337</v>
      </c>
      <c r="D16" s="72" t="s">
        <v>240</v>
      </c>
      <c r="E16" s="34" t="s">
        <v>338</v>
      </c>
      <c r="F16" s="62">
        <f t="shared" si="0"/>
        <v>37.359900000000003</v>
      </c>
      <c r="G16" s="62">
        <f t="shared" si="1"/>
        <v>37.359900000000003</v>
      </c>
      <c r="H16" s="21">
        <v>37.359900000000003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20.25" customHeight="1">
      <c r="A17" s="72" t="s">
        <v>335</v>
      </c>
      <c r="B17" s="72" t="s">
        <v>336</v>
      </c>
      <c r="C17" s="72" t="s">
        <v>339</v>
      </c>
      <c r="D17" s="72" t="s">
        <v>240</v>
      </c>
      <c r="E17" s="34" t="s">
        <v>340</v>
      </c>
      <c r="F17" s="62">
        <f t="shared" si="0"/>
        <v>15.9603</v>
      </c>
      <c r="G17" s="62">
        <f t="shared" si="1"/>
        <v>15.9603</v>
      </c>
      <c r="H17" s="21">
        <v>15.9603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20.25" customHeight="1">
      <c r="A18" s="72" t="s">
        <v>341</v>
      </c>
      <c r="B18" s="72" t="s">
        <v>342</v>
      </c>
      <c r="C18" s="72" t="s">
        <v>337</v>
      </c>
      <c r="D18" s="72" t="s">
        <v>327</v>
      </c>
      <c r="E18" s="34" t="s">
        <v>343</v>
      </c>
      <c r="F18" s="62">
        <f t="shared" si="0"/>
        <v>57.476799999999997</v>
      </c>
      <c r="G18" s="62">
        <f t="shared" si="1"/>
        <v>57.476799999999997</v>
      </c>
      <c r="H18" s="21">
        <v>57.476799999999997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20.25" customHeight="1">
      <c r="A19" s="72"/>
      <c r="B19" s="72"/>
      <c r="C19" s="72"/>
      <c r="D19" s="72" t="s">
        <v>251</v>
      </c>
      <c r="E19" s="34" t="s">
        <v>347</v>
      </c>
      <c r="F19" s="62">
        <f t="shared" si="0"/>
        <v>589.09359999999992</v>
      </c>
      <c r="G19" s="62">
        <f t="shared" si="1"/>
        <v>589.09359999999992</v>
      </c>
      <c r="H19" s="21">
        <v>589.09359999999992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20.25" customHeight="1">
      <c r="A20" s="27" t="s">
        <v>236</v>
      </c>
      <c r="B20" s="27" t="s">
        <v>237</v>
      </c>
      <c r="C20" s="27" t="s">
        <v>238</v>
      </c>
      <c r="D20" s="72" t="s">
        <v>251</v>
      </c>
      <c r="E20" s="27" t="s">
        <v>328</v>
      </c>
      <c r="F20" s="62">
        <f t="shared" si="0"/>
        <v>400.33360000000005</v>
      </c>
      <c r="G20" s="62">
        <f t="shared" si="1"/>
        <v>400.33360000000005</v>
      </c>
      <c r="H20" s="21">
        <v>400.33360000000005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s="73" customFormat="1" ht="25.5" customHeight="1">
      <c r="A21" s="72" t="s">
        <v>330</v>
      </c>
      <c r="B21" s="72" t="s">
        <v>331</v>
      </c>
      <c r="C21" s="72" t="s">
        <v>331</v>
      </c>
      <c r="D21" s="72" t="s">
        <v>251</v>
      </c>
      <c r="E21" s="34" t="s">
        <v>332</v>
      </c>
      <c r="F21" s="62">
        <f t="shared" si="0"/>
        <v>65.058700000000002</v>
      </c>
      <c r="G21" s="62">
        <f t="shared" si="1"/>
        <v>65.058700000000002</v>
      </c>
      <c r="H21" s="62">
        <v>65.058700000000002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</row>
    <row r="22" spans="1:30" s="73" customFormat="1" ht="25.5" customHeight="1">
      <c r="A22" s="72" t="s">
        <v>330</v>
      </c>
      <c r="B22" s="72" t="s">
        <v>331</v>
      </c>
      <c r="C22" s="72" t="s">
        <v>333</v>
      </c>
      <c r="D22" s="72" t="s">
        <v>251</v>
      </c>
      <c r="E22" s="34" t="s">
        <v>334</v>
      </c>
      <c r="F22" s="62">
        <f t="shared" si="0"/>
        <v>32.529299999999999</v>
      </c>
      <c r="G22" s="62">
        <f t="shared" si="1"/>
        <v>32.529299999999999</v>
      </c>
      <c r="H22" s="62">
        <v>32.529299999999999</v>
      </c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</row>
    <row r="23" spans="1:30" s="73" customFormat="1" ht="20.25" customHeight="1">
      <c r="A23" s="72" t="s">
        <v>335</v>
      </c>
      <c r="B23" s="72" t="s">
        <v>336</v>
      </c>
      <c r="C23" s="72" t="s">
        <v>337</v>
      </c>
      <c r="D23" s="72" t="s">
        <v>251</v>
      </c>
      <c r="E23" s="34" t="s">
        <v>338</v>
      </c>
      <c r="F23" s="62">
        <f t="shared" si="0"/>
        <v>31.716100000000001</v>
      </c>
      <c r="G23" s="62">
        <f t="shared" si="1"/>
        <v>31.716100000000001</v>
      </c>
      <c r="H23" s="62">
        <v>31.716100000000001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</row>
    <row r="24" spans="1:30" s="73" customFormat="1" ht="20.25" customHeight="1">
      <c r="A24" s="72" t="s">
        <v>335</v>
      </c>
      <c r="B24" s="72" t="s">
        <v>336</v>
      </c>
      <c r="C24" s="72" t="s">
        <v>339</v>
      </c>
      <c r="D24" s="72" t="s">
        <v>251</v>
      </c>
      <c r="E24" s="34" t="s">
        <v>340</v>
      </c>
      <c r="F24" s="62">
        <f t="shared" si="0"/>
        <v>10.661899999999999</v>
      </c>
      <c r="G24" s="62">
        <f t="shared" si="1"/>
        <v>10.661899999999999</v>
      </c>
      <c r="H24" s="62">
        <v>10.661899999999999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</row>
    <row r="25" spans="1:30" s="73" customFormat="1" ht="20.25" customHeight="1">
      <c r="A25" s="72" t="s">
        <v>341</v>
      </c>
      <c r="B25" s="72" t="s">
        <v>342</v>
      </c>
      <c r="C25" s="72" t="s">
        <v>337</v>
      </c>
      <c r="D25" s="72" t="s">
        <v>251</v>
      </c>
      <c r="E25" s="34" t="s">
        <v>343</v>
      </c>
      <c r="F25" s="62">
        <f t="shared" si="0"/>
        <v>48.793999999999997</v>
      </c>
      <c r="G25" s="62">
        <f t="shared" si="1"/>
        <v>48.793999999999997</v>
      </c>
      <c r="H25" s="62">
        <v>48.793999999999997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</row>
    <row r="26" spans="1:30" s="73" customFormat="1" ht="20.25" customHeight="1">
      <c r="A26" s="72"/>
      <c r="B26" s="72"/>
      <c r="C26" s="72"/>
      <c r="D26" s="72" t="s">
        <v>252</v>
      </c>
      <c r="E26" s="34" t="s">
        <v>344</v>
      </c>
      <c r="F26" s="62">
        <f t="shared" si="0"/>
        <v>246.0077</v>
      </c>
      <c r="G26" s="62">
        <f t="shared" si="1"/>
        <v>246.0077</v>
      </c>
      <c r="H26" s="62">
        <v>246.0077</v>
      </c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</row>
    <row r="27" spans="1:30" s="73" customFormat="1" ht="20.25" customHeight="1">
      <c r="A27" s="27" t="s">
        <v>236</v>
      </c>
      <c r="B27" s="27" t="s">
        <v>237</v>
      </c>
      <c r="C27" s="27" t="s">
        <v>238</v>
      </c>
      <c r="D27" s="72" t="s">
        <v>252</v>
      </c>
      <c r="E27" s="27" t="s">
        <v>328</v>
      </c>
      <c r="F27" s="62">
        <f t="shared" si="0"/>
        <v>144.75909999999999</v>
      </c>
      <c r="G27" s="62">
        <f t="shared" si="1"/>
        <v>144.75909999999999</v>
      </c>
      <c r="H27" s="62">
        <v>144.75909999999999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</row>
    <row r="28" spans="1:30" s="73" customFormat="1" ht="20.25" customHeight="1">
      <c r="A28" s="27" t="s">
        <v>236</v>
      </c>
      <c r="B28" s="27" t="s">
        <v>237</v>
      </c>
      <c r="C28" s="27" t="s">
        <v>239</v>
      </c>
      <c r="D28" s="72" t="s">
        <v>252</v>
      </c>
      <c r="E28" s="27" t="s">
        <v>329</v>
      </c>
      <c r="F28" s="62">
        <f t="shared" si="0"/>
        <v>29.37</v>
      </c>
      <c r="G28" s="62">
        <f t="shared" si="1"/>
        <v>29.37</v>
      </c>
      <c r="H28" s="67">
        <v>29.37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ht="20.25" customHeight="1">
      <c r="A29" s="27" t="s">
        <v>236</v>
      </c>
      <c r="B29" s="27" t="s">
        <v>237</v>
      </c>
      <c r="C29" s="27" t="s">
        <v>253</v>
      </c>
      <c r="D29" s="72" t="s">
        <v>252</v>
      </c>
      <c r="E29" s="27" t="s">
        <v>345</v>
      </c>
      <c r="F29" s="62">
        <f t="shared" si="0"/>
        <v>1.53</v>
      </c>
      <c r="G29" s="62">
        <f t="shared" si="1"/>
        <v>1.53</v>
      </c>
      <c r="H29" s="74">
        <v>1.53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</row>
    <row r="30" spans="1:30" ht="25.5" customHeight="1">
      <c r="A30" s="72" t="s">
        <v>330</v>
      </c>
      <c r="B30" s="72" t="s">
        <v>331</v>
      </c>
      <c r="C30" s="72" t="s">
        <v>331</v>
      </c>
      <c r="D30" s="72" t="s">
        <v>252</v>
      </c>
      <c r="E30" s="34" t="s">
        <v>284</v>
      </c>
      <c r="F30" s="62">
        <f t="shared" si="0"/>
        <v>24.1172</v>
      </c>
      <c r="G30" s="62">
        <f t="shared" si="1"/>
        <v>24.1172</v>
      </c>
      <c r="H30" s="74">
        <v>24.1172</v>
      </c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</row>
    <row r="31" spans="1:30" ht="25.5" customHeight="1">
      <c r="A31" s="72" t="s">
        <v>330</v>
      </c>
      <c r="B31" s="72" t="s">
        <v>331</v>
      </c>
      <c r="C31" s="72" t="s">
        <v>333</v>
      </c>
      <c r="D31" s="72" t="s">
        <v>252</v>
      </c>
      <c r="E31" s="34" t="s">
        <v>334</v>
      </c>
      <c r="F31" s="62">
        <f t="shared" si="0"/>
        <v>12.0586</v>
      </c>
      <c r="G31" s="62">
        <f t="shared" si="1"/>
        <v>12.0586</v>
      </c>
      <c r="H31" s="74">
        <v>12.0586</v>
      </c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</row>
    <row r="32" spans="1:30" ht="20.25" customHeight="1">
      <c r="A32" s="72" t="s">
        <v>335</v>
      </c>
      <c r="B32" s="72" t="s">
        <v>336</v>
      </c>
      <c r="C32" s="72" t="s">
        <v>337</v>
      </c>
      <c r="D32" s="72" t="s">
        <v>252</v>
      </c>
      <c r="E32" s="34" t="s">
        <v>338</v>
      </c>
      <c r="F32" s="62">
        <f t="shared" si="0"/>
        <v>11.757199999999999</v>
      </c>
      <c r="G32" s="62">
        <f t="shared" si="1"/>
        <v>11.757199999999999</v>
      </c>
      <c r="H32" s="74">
        <v>11.757199999999999</v>
      </c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</row>
    <row r="33" spans="1:30" ht="20.25" customHeight="1">
      <c r="A33" s="72" t="s">
        <v>335</v>
      </c>
      <c r="B33" s="72" t="s">
        <v>336</v>
      </c>
      <c r="C33" s="72" t="s">
        <v>339</v>
      </c>
      <c r="D33" s="72" t="s">
        <v>252</v>
      </c>
      <c r="E33" s="34" t="s">
        <v>340</v>
      </c>
      <c r="F33" s="62">
        <f t="shared" si="0"/>
        <v>4.3277000000000001</v>
      </c>
      <c r="G33" s="62">
        <f t="shared" si="1"/>
        <v>4.3277000000000001</v>
      </c>
      <c r="H33" s="74">
        <v>4.3277000000000001</v>
      </c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</row>
    <row r="34" spans="1:30" ht="20.25" customHeight="1">
      <c r="A34" s="72" t="s">
        <v>341</v>
      </c>
      <c r="B34" s="72" t="s">
        <v>342</v>
      </c>
      <c r="C34" s="72" t="s">
        <v>337</v>
      </c>
      <c r="D34" s="72" t="s">
        <v>252</v>
      </c>
      <c r="E34" s="34" t="s">
        <v>343</v>
      </c>
      <c r="F34" s="62">
        <f t="shared" si="0"/>
        <v>18.087900000000001</v>
      </c>
      <c r="G34" s="62">
        <f t="shared" si="1"/>
        <v>18.087900000000001</v>
      </c>
      <c r="H34" s="74">
        <v>18.087900000000001</v>
      </c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</row>
  </sheetData>
  <mergeCells count="33">
    <mergeCell ref="G5:O5"/>
    <mergeCell ref="R5:T5"/>
    <mergeCell ref="U5:X5"/>
    <mergeCell ref="AA6:AA7"/>
    <mergeCell ref="AB6:AB7"/>
    <mergeCell ref="R6:R7"/>
    <mergeCell ref="S6:S7"/>
    <mergeCell ref="T6:T7"/>
    <mergeCell ref="U6:U7"/>
    <mergeCell ref="P5:P7"/>
    <mergeCell ref="Q5:Q7"/>
    <mergeCell ref="A5:A7"/>
    <mergeCell ref="B5:B7"/>
    <mergeCell ref="C5:C7"/>
    <mergeCell ref="D4:D7"/>
    <mergeCell ref="E4:E7"/>
    <mergeCell ref="A4:C4"/>
    <mergeCell ref="AC1:AD1"/>
    <mergeCell ref="D2:AD2"/>
    <mergeCell ref="AC3:AD3"/>
    <mergeCell ref="F4:AD4"/>
    <mergeCell ref="V6:V7"/>
    <mergeCell ref="W6:W7"/>
    <mergeCell ref="X6:X7"/>
    <mergeCell ref="Y6:Y7"/>
    <mergeCell ref="Z6:Z7"/>
    <mergeCell ref="AC6:AC7"/>
    <mergeCell ref="AD6:AD7"/>
    <mergeCell ref="F5:F7"/>
    <mergeCell ref="G6:G7"/>
    <mergeCell ref="H6:H7"/>
    <mergeCell ref="Y5:AD5"/>
    <mergeCell ref="I6:O6"/>
  </mergeCells>
  <phoneticPr fontId="7" type="noConversion"/>
  <pageMargins left="0.74803149606299213" right="0.74803149606299213" top="0.27559055118110237" bottom="0.27559055118110237" header="0" footer="0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workbookViewId="0">
      <selection activeCell="M19" sqref="M19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6" width="7.5" style="1" customWidth="1"/>
    <col min="7" max="7" width="8.75" style="1" customWidth="1"/>
    <col min="8" max="8" width="8.87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6.25" style="1" customWidth="1"/>
    <col min="15" max="15" width="4.875" style="1" customWidth="1"/>
    <col min="16" max="16" width="5" style="1" customWidth="1"/>
    <col min="17" max="17" width="5.125" style="1" customWidth="1"/>
    <col min="18" max="18" width="6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spans="1:25" ht="13.5" customHeight="1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5" t="s">
        <v>206</v>
      </c>
      <c r="Y1" s="115"/>
    </row>
    <row r="2" spans="1:25" ht="19.5" customHeight="1">
      <c r="A2" s="107" t="s">
        <v>207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5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16" t="s">
        <v>3</v>
      </c>
      <c r="X3" s="116"/>
      <c r="Y3" s="116"/>
    </row>
    <row r="4" spans="1:25" ht="25.5" customHeight="1">
      <c r="A4" s="117" t="s">
        <v>56</v>
      </c>
      <c r="B4" s="117"/>
      <c r="C4" s="117"/>
      <c r="D4" s="117" t="s">
        <v>180</v>
      </c>
      <c r="E4" s="117" t="s">
        <v>208</v>
      </c>
      <c r="F4" s="117" t="s">
        <v>59</v>
      </c>
      <c r="G4" s="117" t="s">
        <v>60</v>
      </c>
      <c r="H4" s="117"/>
      <c r="I4" s="117"/>
      <c r="J4" s="117"/>
      <c r="K4" s="117"/>
      <c r="L4" s="117" t="s">
        <v>61</v>
      </c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 t="s">
        <v>62</v>
      </c>
      <c r="X4" s="117"/>
      <c r="Y4" s="117"/>
    </row>
    <row r="5" spans="1:25" ht="63.4" customHeight="1">
      <c r="A5" s="3" t="s">
        <v>63</v>
      </c>
      <c r="B5" s="3" t="s">
        <v>64</v>
      </c>
      <c r="C5" s="3" t="s">
        <v>65</v>
      </c>
      <c r="D5" s="117"/>
      <c r="E5" s="117"/>
      <c r="F5" s="117"/>
      <c r="G5" s="3" t="s">
        <v>66</v>
      </c>
      <c r="H5" s="3" t="s">
        <v>67</v>
      </c>
      <c r="I5" s="3" t="s">
        <v>68</v>
      </c>
      <c r="J5" s="3" t="s">
        <v>69</v>
      </c>
      <c r="K5" s="3" t="s">
        <v>70</v>
      </c>
      <c r="L5" s="3" t="s">
        <v>66</v>
      </c>
      <c r="M5" s="3" t="s">
        <v>67</v>
      </c>
      <c r="N5" s="3" t="s">
        <v>68</v>
      </c>
      <c r="O5" s="3" t="s">
        <v>69</v>
      </c>
      <c r="P5" s="3" t="s">
        <v>71</v>
      </c>
      <c r="Q5" s="3" t="s">
        <v>72</v>
      </c>
      <c r="R5" s="3" t="s">
        <v>73</v>
      </c>
      <c r="S5" s="3" t="s">
        <v>74</v>
      </c>
      <c r="T5" s="3" t="s">
        <v>75</v>
      </c>
      <c r="U5" s="3" t="s">
        <v>70</v>
      </c>
      <c r="V5" s="3" t="s">
        <v>76</v>
      </c>
      <c r="W5" s="3" t="s">
        <v>66</v>
      </c>
      <c r="X5" s="3" t="s">
        <v>60</v>
      </c>
      <c r="Y5" s="3" t="s">
        <v>77</v>
      </c>
    </row>
    <row r="6" spans="1:25" ht="14.25" customHeight="1">
      <c r="A6" s="42" t="s">
        <v>78</v>
      </c>
      <c r="B6" s="42" t="s">
        <v>78</v>
      </c>
      <c r="C6" s="42" t="s">
        <v>78</v>
      </c>
      <c r="D6" s="42" t="s">
        <v>79</v>
      </c>
      <c r="E6" s="3" t="s">
        <v>79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</row>
    <row r="7" spans="1:25" ht="14.25" customHeight="1">
      <c r="A7" s="53"/>
      <c r="B7" s="53"/>
      <c r="C7" s="53"/>
      <c r="D7" s="53"/>
      <c r="E7" s="98" t="s">
        <v>350</v>
      </c>
      <c r="F7" s="99">
        <f>F8+F17+F24</f>
        <v>1616.7660000000001</v>
      </c>
      <c r="G7" s="99">
        <f t="shared" ref="G7:R7" si="0">G8+G17+G24</f>
        <v>1477.9459999999999</v>
      </c>
      <c r="H7" s="99">
        <f t="shared" si="0"/>
        <v>1256.1045999999999</v>
      </c>
      <c r="I7" s="99">
        <f t="shared" si="0"/>
        <v>205.55700000000002</v>
      </c>
      <c r="J7" s="99">
        <f t="shared" si="0"/>
        <v>16.284400000000002</v>
      </c>
      <c r="K7" s="99"/>
      <c r="L7" s="99">
        <f t="shared" si="0"/>
        <v>138.82</v>
      </c>
      <c r="M7" s="99"/>
      <c r="N7" s="99">
        <f t="shared" si="0"/>
        <v>115.82000000000001</v>
      </c>
      <c r="O7" s="99"/>
      <c r="P7" s="99"/>
      <c r="Q7" s="99"/>
      <c r="R7" s="99">
        <f t="shared" si="0"/>
        <v>23</v>
      </c>
      <c r="S7" s="83"/>
      <c r="T7" s="83"/>
      <c r="U7" s="83"/>
      <c r="V7" s="83"/>
      <c r="W7" s="83"/>
      <c r="X7" s="83"/>
      <c r="Y7" s="83"/>
    </row>
    <row r="8" spans="1:25" ht="18.75" customHeight="1">
      <c r="A8" s="24"/>
      <c r="B8" s="24"/>
      <c r="C8" s="24"/>
      <c r="D8" s="25" t="s">
        <v>235</v>
      </c>
      <c r="E8" s="33" t="s">
        <v>257</v>
      </c>
      <c r="F8" s="7">
        <f>F9+F10+F11+F12+F13+F14+F15+F16</f>
        <v>781.66470000000004</v>
      </c>
      <c r="G8" s="7">
        <f>H8+I8+J8</f>
        <v>673.74469999999997</v>
      </c>
      <c r="H8" s="7">
        <f>SUM(H9:H16)</f>
        <v>563.11429999999996</v>
      </c>
      <c r="I8" s="7">
        <f t="shared" ref="I8:J8" si="1">SUM(I9:I16)</f>
        <v>94.37</v>
      </c>
      <c r="J8" s="7">
        <f t="shared" si="1"/>
        <v>16.260400000000001</v>
      </c>
      <c r="K8" s="7"/>
      <c r="L8" s="7">
        <f>SUM(L9:L16)</f>
        <v>107.92</v>
      </c>
      <c r="M8" s="7"/>
      <c r="N8" s="7">
        <f t="shared" ref="N8:R8" si="2">SUM(N9:N16)</f>
        <v>95.92</v>
      </c>
      <c r="O8" s="7"/>
      <c r="P8" s="7"/>
      <c r="Q8" s="7"/>
      <c r="R8" s="7">
        <f t="shared" si="2"/>
        <v>12</v>
      </c>
      <c r="S8" s="7"/>
      <c r="T8" s="7"/>
      <c r="U8" s="7"/>
      <c r="V8" s="7"/>
      <c r="W8" s="7"/>
      <c r="X8" s="7"/>
      <c r="Y8" s="7"/>
    </row>
    <row r="9" spans="1:25" ht="18.75" customHeight="1">
      <c r="A9" s="26" t="s">
        <v>236</v>
      </c>
      <c r="B9" s="26" t="s">
        <v>237</v>
      </c>
      <c r="C9" s="26" t="s">
        <v>238</v>
      </c>
      <c r="D9" s="25" t="s">
        <v>235</v>
      </c>
      <c r="E9" s="27" t="s">
        <v>275</v>
      </c>
      <c r="F9" s="7">
        <f>G9+L9</f>
        <v>436.61</v>
      </c>
      <c r="G9" s="7">
        <f>H9+I9+J9</f>
        <v>436.61</v>
      </c>
      <c r="H9" s="7">
        <v>340.32</v>
      </c>
      <c r="I9" s="7">
        <v>94.37</v>
      </c>
      <c r="J9" s="7">
        <v>1.92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8.75" customHeight="1">
      <c r="A10" s="26" t="s">
        <v>236</v>
      </c>
      <c r="B10" s="26" t="s">
        <v>237</v>
      </c>
      <c r="C10" s="26" t="s">
        <v>239</v>
      </c>
      <c r="D10" s="25" t="s">
        <v>240</v>
      </c>
      <c r="E10" s="27" t="s">
        <v>276</v>
      </c>
      <c r="F10" s="7">
        <f t="shared" ref="F10:F23" si="3">G10+L10</f>
        <v>107.92</v>
      </c>
      <c r="G10" s="7"/>
      <c r="H10" s="7"/>
      <c r="I10" s="7"/>
      <c r="J10" s="7"/>
      <c r="K10" s="7"/>
      <c r="L10" s="7">
        <f t="shared" ref="L10:L27" si="4">M10+N10+O10+P10+Q10+R10+S10+T10+U10+V10</f>
        <v>107.92</v>
      </c>
      <c r="M10" s="7"/>
      <c r="N10" s="7">
        <v>95.92</v>
      </c>
      <c r="O10" s="7"/>
      <c r="P10" s="7"/>
      <c r="Q10" s="7"/>
      <c r="R10" s="7">
        <v>12</v>
      </c>
      <c r="S10" s="7"/>
      <c r="T10" s="7"/>
      <c r="U10" s="7"/>
      <c r="V10" s="7"/>
      <c r="W10" s="7"/>
      <c r="X10" s="7"/>
      <c r="Y10" s="7"/>
    </row>
    <row r="11" spans="1:25" ht="18.75" customHeight="1">
      <c r="A11" s="25" t="s">
        <v>241</v>
      </c>
      <c r="B11" s="25" t="s">
        <v>242</v>
      </c>
      <c r="C11" s="25" t="s">
        <v>243</v>
      </c>
      <c r="D11" s="25" t="s">
        <v>240</v>
      </c>
      <c r="E11" s="34" t="s">
        <v>277</v>
      </c>
      <c r="F11" s="7">
        <f t="shared" si="3"/>
        <v>11.384</v>
      </c>
      <c r="G11" s="7">
        <f t="shared" ref="G11:G23" si="5">H11+I11+J11</f>
        <v>11.384</v>
      </c>
      <c r="H11" s="7"/>
      <c r="I11" s="7"/>
      <c r="J11" s="7">
        <v>11.384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8.75" customHeight="1">
      <c r="A12" s="25" t="s">
        <v>241</v>
      </c>
      <c r="B12" s="25" t="s">
        <v>242</v>
      </c>
      <c r="C12" s="25" t="s">
        <v>242</v>
      </c>
      <c r="D12" s="25" t="s">
        <v>240</v>
      </c>
      <c r="E12" s="34" t="s">
        <v>278</v>
      </c>
      <c r="F12" s="7">
        <f t="shared" si="3"/>
        <v>76.635800000000003</v>
      </c>
      <c r="G12" s="7">
        <f t="shared" si="5"/>
        <v>76.635800000000003</v>
      </c>
      <c r="H12" s="7">
        <v>76.635800000000003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8.75" customHeight="1">
      <c r="A13" s="25" t="s">
        <v>241</v>
      </c>
      <c r="B13" s="25" t="s">
        <v>242</v>
      </c>
      <c r="C13" s="25" t="s">
        <v>244</v>
      </c>
      <c r="D13" s="25" t="s">
        <v>240</v>
      </c>
      <c r="E13" s="34" t="s">
        <v>279</v>
      </c>
      <c r="F13" s="7">
        <f t="shared" si="3"/>
        <v>38.317900000000002</v>
      </c>
      <c r="G13" s="7">
        <f t="shared" si="5"/>
        <v>38.317900000000002</v>
      </c>
      <c r="H13" s="7">
        <v>38.317900000000002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8.75" customHeight="1">
      <c r="A14" s="25" t="s">
        <v>245</v>
      </c>
      <c r="B14" s="25" t="s">
        <v>246</v>
      </c>
      <c r="C14" s="25" t="s">
        <v>247</v>
      </c>
      <c r="D14" s="25" t="s">
        <v>240</v>
      </c>
      <c r="E14" s="34" t="s">
        <v>280</v>
      </c>
      <c r="F14" s="7">
        <f t="shared" si="3"/>
        <v>37.359900000000003</v>
      </c>
      <c r="G14" s="7">
        <f t="shared" si="5"/>
        <v>37.359900000000003</v>
      </c>
      <c r="H14" s="7">
        <v>37.359900000000003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8.75" customHeight="1">
      <c r="A15" s="25" t="s">
        <v>245</v>
      </c>
      <c r="B15" s="25" t="s">
        <v>246</v>
      </c>
      <c r="C15" s="25" t="s">
        <v>248</v>
      </c>
      <c r="D15" s="25" t="s">
        <v>240</v>
      </c>
      <c r="E15" s="34" t="s">
        <v>281</v>
      </c>
      <c r="F15" s="7">
        <f t="shared" si="3"/>
        <v>15.9603</v>
      </c>
      <c r="G15" s="7">
        <f t="shared" si="5"/>
        <v>15.9603</v>
      </c>
      <c r="H15" s="7">
        <v>13.0039</v>
      </c>
      <c r="I15" s="7"/>
      <c r="J15" s="7">
        <v>2.9563999999999999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8.75" customHeight="1">
      <c r="A16" s="25" t="s">
        <v>249</v>
      </c>
      <c r="B16" s="25" t="s">
        <v>250</v>
      </c>
      <c r="C16" s="25" t="s">
        <v>247</v>
      </c>
      <c r="D16" s="25" t="s">
        <v>235</v>
      </c>
      <c r="E16" s="34" t="s">
        <v>282</v>
      </c>
      <c r="F16" s="7">
        <f t="shared" si="3"/>
        <v>57.476799999999997</v>
      </c>
      <c r="G16" s="7">
        <f t="shared" si="5"/>
        <v>57.476799999999997</v>
      </c>
      <c r="H16" s="7">
        <v>57.476799999999997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8.75" customHeight="1">
      <c r="A17" s="25"/>
      <c r="B17" s="25"/>
      <c r="C17" s="25"/>
      <c r="D17" s="25" t="s">
        <v>251</v>
      </c>
      <c r="E17" s="34" t="s">
        <v>283</v>
      </c>
      <c r="F17" s="7">
        <f>F18+F19+F20+F21+F22+F23</f>
        <v>589.09359999999992</v>
      </c>
      <c r="G17" s="7">
        <f t="shared" si="5"/>
        <v>589.09359999999992</v>
      </c>
      <c r="H17" s="7">
        <f>SUM(H18:H23)</f>
        <v>505.71329999999995</v>
      </c>
      <c r="I17" s="7">
        <f t="shared" ref="I17:J17" si="6">SUM(I18:I23)</f>
        <v>83.356300000000005</v>
      </c>
      <c r="J17" s="7">
        <f t="shared" si="6"/>
        <v>2.4E-2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8.75" customHeight="1">
      <c r="A18" s="26" t="s">
        <v>236</v>
      </c>
      <c r="B18" s="26" t="s">
        <v>237</v>
      </c>
      <c r="C18" s="26" t="s">
        <v>238</v>
      </c>
      <c r="D18" s="25" t="s">
        <v>251</v>
      </c>
      <c r="E18" s="27" t="s">
        <v>275</v>
      </c>
      <c r="F18" s="7">
        <f t="shared" si="3"/>
        <v>400.33360000000005</v>
      </c>
      <c r="G18" s="7">
        <f t="shared" si="5"/>
        <v>400.33360000000005</v>
      </c>
      <c r="H18" s="7">
        <v>316.95330000000001</v>
      </c>
      <c r="I18" s="7">
        <v>83.356300000000005</v>
      </c>
      <c r="J18" s="7">
        <v>2.4E-2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8.75" customHeight="1">
      <c r="A19" s="25" t="s">
        <v>241</v>
      </c>
      <c r="B19" s="25" t="s">
        <v>242</v>
      </c>
      <c r="C19" s="25" t="s">
        <v>242</v>
      </c>
      <c r="D19" s="25" t="s">
        <v>251</v>
      </c>
      <c r="E19" s="34" t="s">
        <v>284</v>
      </c>
      <c r="F19" s="7">
        <f t="shared" si="3"/>
        <v>65.058700000000002</v>
      </c>
      <c r="G19" s="7">
        <f t="shared" si="5"/>
        <v>65.058700000000002</v>
      </c>
      <c r="H19" s="7">
        <v>65.058700000000002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8.75" customHeight="1">
      <c r="A20" s="25" t="s">
        <v>241</v>
      </c>
      <c r="B20" s="25" t="s">
        <v>242</v>
      </c>
      <c r="C20" s="25" t="s">
        <v>244</v>
      </c>
      <c r="D20" s="25" t="s">
        <v>251</v>
      </c>
      <c r="E20" s="34" t="s">
        <v>279</v>
      </c>
      <c r="F20" s="7">
        <f t="shared" si="3"/>
        <v>32.529299999999999</v>
      </c>
      <c r="G20" s="7">
        <f t="shared" si="5"/>
        <v>32.529299999999999</v>
      </c>
      <c r="H20" s="7">
        <v>32.529299999999999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8.75" customHeight="1">
      <c r="A21" s="25" t="s">
        <v>245</v>
      </c>
      <c r="B21" s="25" t="s">
        <v>246</v>
      </c>
      <c r="C21" s="25" t="s">
        <v>247</v>
      </c>
      <c r="D21" s="25" t="s">
        <v>251</v>
      </c>
      <c r="E21" s="34" t="s">
        <v>280</v>
      </c>
      <c r="F21" s="7">
        <f t="shared" si="3"/>
        <v>31.716100000000001</v>
      </c>
      <c r="G21" s="7">
        <f t="shared" si="5"/>
        <v>31.716100000000001</v>
      </c>
      <c r="H21" s="7">
        <v>31.716100000000001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8.75" customHeight="1">
      <c r="A22" s="25" t="s">
        <v>245</v>
      </c>
      <c r="B22" s="25" t="s">
        <v>246</v>
      </c>
      <c r="C22" s="25" t="s">
        <v>248</v>
      </c>
      <c r="D22" s="25" t="s">
        <v>251</v>
      </c>
      <c r="E22" s="34" t="s">
        <v>281</v>
      </c>
      <c r="F22" s="7">
        <f t="shared" si="3"/>
        <v>10.661899999999999</v>
      </c>
      <c r="G22" s="7">
        <f t="shared" si="5"/>
        <v>10.661899999999999</v>
      </c>
      <c r="H22" s="7">
        <v>10.661899999999999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8.75" customHeight="1">
      <c r="A23" s="25" t="s">
        <v>249</v>
      </c>
      <c r="B23" s="25" t="s">
        <v>250</v>
      </c>
      <c r="C23" s="25" t="s">
        <v>247</v>
      </c>
      <c r="D23" s="25" t="s">
        <v>251</v>
      </c>
      <c r="E23" s="34" t="s">
        <v>282</v>
      </c>
      <c r="F23" s="28">
        <f t="shared" si="3"/>
        <v>48.793999999999997</v>
      </c>
      <c r="G23" s="28">
        <f t="shared" si="5"/>
        <v>48.793999999999997</v>
      </c>
      <c r="H23" s="28">
        <v>48.793999999999997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8.75" customHeight="1">
      <c r="A24" s="25"/>
      <c r="B24" s="25"/>
      <c r="C24" s="25"/>
      <c r="D24" s="25" t="s">
        <v>252</v>
      </c>
      <c r="E24" s="34" t="s">
        <v>285</v>
      </c>
      <c r="F24" s="29">
        <f>SUM(F25:F32)</f>
        <v>246.0077</v>
      </c>
      <c r="G24" s="56">
        <f>H24+I24</f>
        <v>215.10770000000002</v>
      </c>
      <c r="H24" s="56">
        <f>SUM(H25:H32)</f>
        <v>187.27700000000002</v>
      </c>
      <c r="I24" s="56">
        <f>SUM(I25:I32)</f>
        <v>27.8307</v>
      </c>
      <c r="J24" s="55"/>
      <c r="K24" s="30"/>
      <c r="L24" s="28">
        <f>SUM(L25:L32)</f>
        <v>30.900000000000002</v>
      </c>
      <c r="M24" s="28"/>
      <c r="N24" s="28">
        <f t="shared" ref="N24:R24" si="7">SUM(N25:N32)</f>
        <v>19.900000000000002</v>
      </c>
      <c r="O24" s="28"/>
      <c r="P24" s="28"/>
      <c r="Q24" s="28"/>
      <c r="R24" s="28">
        <f t="shared" si="7"/>
        <v>11</v>
      </c>
      <c r="S24" s="30"/>
      <c r="T24" s="30"/>
      <c r="U24" s="30"/>
      <c r="V24" s="30"/>
      <c r="W24" s="30"/>
      <c r="X24" s="30"/>
      <c r="Y24" s="30"/>
    </row>
    <row r="25" spans="1:25" ht="18.75" customHeight="1">
      <c r="A25" s="31" t="s">
        <v>236</v>
      </c>
      <c r="B25" s="26" t="s">
        <v>237</v>
      </c>
      <c r="C25" s="26" t="s">
        <v>238</v>
      </c>
      <c r="D25" s="25" t="s">
        <v>252</v>
      </c>
      <c r="E25" s="27" t="s">
        <v>254</v>
      </c>
      <c r="F25" s="56">
        <f>G25+L25</f>
        <v>144.75909999999999</v>
      </c>
      <c r="G25" s="56">
        <f>H25+I25+J25+K25</f>
        <v>144.75909999999999</v>
      </c>
      <c r="H25" s="56">
        <v>116.9284</v>
      </c>
      <c r="I25" s="56">
        <v>27.8307</v>
      </c>
      <c r="J25" s="55"/>
      <c r="K25" s="55"/>
      <c r="L25" s="28"/>
      <c r="M25" s="55"/>
      <c r="N25" s="55"/>
      <c r="O25" s="55"/>
      <c r="P25" s="55"/>
      <c r="Q25" s="55"/>
      <c r="R25" s="55"/>
      <c r="S25" s="55"/>
      <c r="T25" s="30"/>
      <c r="U25" s="30"/>
      <c r="V25" s="30"/>
      <c r="W25" s="30"/>
      <c r="X25" s="30"/>
      <c r="Y25" s="30"/>
    </row>
    <row r="26" spans="1:25" ht="18.75" customHeight="1">
      <c r="A26" s="31" t="s">
        <v>236</v>
      </c>
      <c r="B26" s="26" t="s">
        <v>237</v>
      </c>
      <c r="C26" s="26" t="s">
        <v>239</v>
      </c>
      <c r="D26" s="25" t="s">
        <v>252</v>
      </c>
      <c r="E26" s="27" t="s">
        <v>276</v>
      </c>
      <c r="F26" s="55">
        <f t="shared" ref="F26:F32" si="8">G26+L26</f>
        <v>29.37</v>
      </c>
      <c r="G26" s="56"/>
      <c r="H26" s="56"/>
      <c r="I26" s="55"/>
      <c r="J26" s="55"/>
      <c r="K26" s="55"/>
      <c r="L26" s="28">
        <f t="shared" ref="L26" si="9">M26+N26+O26+P26+Q26+R26+S26+T26+U26+V26</f>
        <v>29.37</v>
      </c>
      <c r="M26" s="55"/>
      <c r="N26" s="55">
        <v>18.37</v>
      </c>
      <c r="O26" s="55"/>
      <c r="P26" s="55"/>
      <c r="Q26" s="55"/>
      <c r="R26" s="56">
        <v>11</v>
      </c>
      <c r="S26" s="55"/>
      <c r="T26" s="30"/>
      <c r="U26" s="30"/>
      <c r="V26" s="30"/>
      <c r="W26" s="30"/>
      <c r="X26" s="30"/>
      <c r="Y26" s="30"/>
    </row>
    <row r="27" spans="1:25" ht="18.75" customHeight="1">
      <c r="A27" s="31" t="s">
        <v>236</v>
      </c>
      <c r="B27" s="26" t="s">
        <v>237</v>
      </c>
      <c r="C27" s="26" t="s">
        <v>253</v>
      </c>
      <c r="D27" s="25" t="s">
        <v>252</v>
      </c>
      <c r="E27" s="27" t="s">
        <v>286</v>
      </c>
      <c r="F27" s="55">
        <f t="shared" si="8"/>
        <v>1.53</v>
      </c>
      <c r="G27" s="56"/>
      <c r="H27" s="56"/>
      <c r="I27" s="55"/>
      <c r="J27" s="55"/>
      <c r="K27" s="55"/>
      <c r="L27" s="28">
        <f t="shared" si="4"/>
        <v>1.53</v>
      </c>
      <c r="M27" s="55"/>
      <c r="N27" s="55">
        <v>1.53</v>
      </c>
      <c r="O27" s="55"/>
      <c r="P27" s="55"/>
      <c r="Q27" s="55"/>
      <c r="R27" s="55"/>
      <c r="S27" s="55"/>
      <c r="T27" s="30"/>
      <c r="U27" s="30"/>
      <c r="V27" s="30"/>
      <c r="W27" s="30"/>
      <c r="X27" s="30"/>
      <c r="Y27" s="30"/>
    </row>
    <row r="28" spans="1:25" ht="18.75" customHeight="1">
      <c r="A28" s="25" t="s">
        <v>241</v>
      </c>
      <c r="B28" s="25" t="s">
        <v>242</v>
      </c>
      <c r="C28" s="25" t="s">
        <v>242</v>
      </c>
      <c r="D28" s="25" t="s">
        <v>252</v>
      </c>
      <c r="E28" s="34" t="s">
        <v>278</v>
      </c>
      <c r="F28" s="56">
        <f t="shared" si="8"/>
        <v>24.1172</v>
      </c>
      <c r="G28" s="56">
        <f t="shared" ref="G28:G32" si="10">H28+I28+J28+K28</f>
        <v>24.1172</v>
      </c>
      <c r="H28" s="56">
        <v>24.1172</v>
      </c>
      <c r="I28" s="55"/>
      <c r="J28" s="55"/>
      <c r="K28" s="55"/>
      <c r="L28" s="28"/>
      <c r="M28" s="55"/>
      <c r="N28" s="55"/>
      <c r="O28" s="55"/>
      <c r="P28" s="55"/>
      <c r="Q28" s="55"/>
      <c r="R28" s="55"/>
      <c r="S28" s="55"/>
      <c r="T28" s="30"/>
      <c r="U28" s="30"/>
      <c r="V28" s="30"/>
      <c r="W28" s="30"/>
      <c r="X28" s="30"/>
      <c r="Y28" s="30"/>
    </row>
    <row r="29" spans="1:25" ht="18.75" customHeight="1">
      <c r="A29" s="25" t="s">
        <v>241</v>
      </c>
      <c r="B29" s="25" t="s">
        <v>242</v>
      </c>
      <c r="C29" s="25" t="s">
        <v>244</v>
      </c>
      <c r="D29" s="25" t="s">
        <v>252</v>
      </c>
      <c r="E29" s="34" t="s">
        <v>279</v>
      </c>
      <c r="F29" s="56">
        <f t="shared" si="8"/>
        <v>12.0586</v>
      </c>
      <c r="G29" s="56">
        <f t="shared" si="10"/>
        <v>12.0586</v>
      </c>
      <c r="H29" s="56">
        <v>12.0586</v>
      </c>
      <c r="I29" s="55"/>
      <c r="J29" s="55"/>
      <c r="K29" s="55"/>
      <c r="L29" s="28"/>
      <c r="M29" s="55"/>
      <c r="N29" s="55"/>
      <c r="O29" s="55"/>
      <c r="P29" s="55"/>
      <c r="Q29" s="55"/>
      <c r="R29" s="55"/>
      <c r="S29" s="55"/>
      <c r="T29" s="30"/>
      <c r="U29" s="30"/>
      <c r="V29" s="30"/>
      <c r="W29" s="30"/>
      <c r="X29" s="30"/>
      <c r="Y29" s="30"/>
    </row>
    <row r="30" spans="1:25" ht="18.75" customHeight="1">
      <c r="A30" s="25" t="s">
        <v>245</v>
      </c>
      <c r="B30" s="25" t="s">
        <v>246</v>
      </c>
      <c r="C30" s="25" t="s">
        <v>247</v>
      </c>
      <c r="D30" s="25" t="s">
        <v>252</v>
      </c>
      <c r="E30" s="34" t="s">
        <v>280</v>
      </c>
      <c r="F30" s="56">
        <f t="shared" si="8"/>
        <v>11.757199999999999</v>
      </c>
      <c r="G30" s="56">
        <f t="shared" si="10"/>
        <v>11.757199999999999</v>
      </c>
      <c r="H30" s="56">
        <v>11.757199999999999</v>
      </c>
      <c r="I30" s="55"/>
      <c r="J30" s="55"/>
      <c r="K30" s="55"/>
      <c r="L30" s="28"/>
      <c r="M30" s="55"/>
      <c r="N30" s="55"/>
      <c r="O30" s="55"/>
      <c r="P30" s="55"/>
      <c r="Q30" s="55"/>
      <c r="R30" s="55"/>
      <c r="S30" s="55"/>
      <c r="T30" s="30"/>
      <c r="U30" s="30"/>
      <c r="V30" s="30"/>
      <c r="W30" s="30"/>
      <c r="X30" s="30"/>
      <c r="Y30" s="30"/>
    </row>
    <row r="31" spans="1:25" ht="18.75" customHeight="1">
      <c r="A31" s="25" t="s">
        <v>245</v>
      </c>
      <c r="B31" s="25" t="s">
        <v>246</v>
      </c>
      <c r="C31" s="25" t="s">
        <v>248</v>
      </c>
      <c r="D31" s="25" t="s">
        <v>252</v>
      </c>
      <c r="E31" s="34" t="s">
        <v>281</v>
      </c>
      <c r="F31" s="56">
        <f t="shared" si="8"/>
        <v>4.3277000000000001</v>
      </c>
      <c r="G31" s="56">
        <f t="shared" si="10"/>
        <v>4.3277000000000001</v>
      </c>
      <c r="H31" s="56">
        <v>4.3277000000000001</v>
      </c>
      <c r="I31" s="55"/>
      <c r="J31" s="55"/>
      <c r="K31" s="55"/>
      <c r="L31" s="28"/>
      <c r="M31" s="55"/>
      <c r="N31" s="55"/>
      <c r="O31" s="55"/>
      <c r="P31" s="55"/>
      <c r="Q31" s="55"/>
      <c r="R31" s="55"/>
      <c r="S31" s="55"/>
      <c r="T31" s="30"/>
      <c r="U31" s="30"/>
      <c r="V31" s="30"/>
      <c r="W31" s="30"/>
      <c r="X31" s="30"/>
      <c r="Y31" s="30"/>
    </row>
    <row r="32" spans="1:25" ht="18.75" customHeight="1">
      <c r="A32" s="25" t="s">
        <v>249</v>
      </c>
      <c r="B32" s="25" t="s">
        <v>250</v>
      </c>
      <c r="C32" s="25" t="s">
        <v>247</v>
      </c>
      <c r="D32" s="25" t="s">
        <v>252</v>
      </c>
      <c r="E32" s="34" t="s">
        <v>282</v>
      </c>
      <c r="F32" s="56">
        <f t="shared" si="8"/>
        <v>18.087900000000001</v>
      </c>
      <c r="G32" s="56">
        <f t="shared" si="10"/>
        <v>18.087900000000001</v>
      </c>
      <c r="H32" s="56">
        <v>18.087900000000001</v>
      </c>
      <c r="I32" s="55"/>
      <c r="J32" s="55"/>
      <c r="K32" s="55"/>
      <c r="L32" s="29"/>
      <c r="M32" s="55"/>
      <c r="N32" s="55"/>
      <c r="O32" s="55"/>
      <c r="P32" s="55"/>
      <c r="Q32" s="55"/>
      <c r="R32" s="55"/>
      <c r="S32" s="55"/>
      <c r="T32" s="30"/>
      <c r="U32" s="30"/>
      <c r="V32" s="30"/>
      <c r="W32" s="30"/>
      <c r="X32" s="30"/>
      <c r="Y32" s="30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honeticPr fontId="7" type="noConversion"/>
  <pageMargins left="0.74803149606299202" right="0.74803149606299202" top="0.27559055118110198" bottom="0.27559055118110198" header="0" footer="0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spans="1:25" ht="45.2" customHeight="1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5" t="s">
        <v>209</v>
      </c>
      <c r="Y1" s="115"/>
    </row>
    <row r="2" spans="1:25" ht="19.5" customHeight="1">
      <c r="A2" s="107" t="s">
        <v>210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5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5" t="s">
        <v>3</v>
      </c>
      <c r="Y3" s="115"/>
    </row>
    <row r="4" spans="1:25" ht="14.25" customHeight="1">
      <c r="A4" s="117" t="s">
        <v>56</v>
      </c>
      <c r="B4" s="117"/>
      <c r="C4" s="117"/>
      <c r="D4" s="117" t="s">
        <v>180</v>
      </c>
      <c r="E4" s="117" t="s">
        <v>208</v>
      </c>
      <c r="F4" s="117" t="s">
        <v>59</v>
      </c>
      <c r="G4" s="117" t="s">
        <v>60</v>
      </c>
      <c r="H4" s="117"/>
      <c r="I4" s="117"/>
      <c r="J4" s="117"/>
      <c r="K4" s="117"/>
      <c r="L4" s="117" t="s">
        <v>61</v>
      </c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 t="s">
        <v>62</v>
      </c>
      <c r="X4" s="117"/>
      <c r="Y4" s="117"/>
    </row>
    <row r="5" spans="1:25" ht="41.45" customHeight="1">
      <c r="A5" s="3" t="s">
        <v>63</v>
      </c>
      <c r="B5" s="3" t="s">
        <v>64</v>
      </c>
      <c r="C5" s="3" t="s">
        <v>65</v>
      </c>
      <c r="D5" s="117"/>
      <c r="E5" s="117"/>
      <c r="F5" s="117"/>
      <c r="G5" s="3" t="s">
        <v>66</v>
      </c>
      <c r="H5" s="3" t="s">
        <v>67</v>
      </c>
      <c r="I5" s="3" t="s">
        <v>68</v>
      </c>
      <c r="J5" s="3" t="s">
        <v>69</v>
      </c>
      <c r="K5" s="3" t="s">
        <v>70</v>
      </c>
      <c r="L5" s="3" t="s">
        <v>66</v>
      </c>
      <c r="M5" s="3" t="s">
        <v>67</v>
      </c>
      <c r="N5" s="3" t="s">
        <v>68</v>
      </c>
      <c r="O5" s="3" t="s">
        <v>69</v>
      </c>
      <c r="P5" s="3" t="s">
        <v>71</v>
      </c>
      <c r="Q5" s="3" t="s">
        <v>72</v>
      </c>
      <c r="R5" s="3" t="s">
        <v>73</v>
      </c>
      <c r="S5" s="3" t="s">
        <v>74</v>
      </c>
      <c r="T5" s="3" t="s">
        <v>75</v>
      </c>
      <c r="U5" s="3" t="s">
        <v>70</v>
      </c>
      <c r="V5" s="3" t="s">
        <v>76</v>
      </c>
      <c r="W5" s="3" t="s">
        <v>66</v>
      </c>
      <c r="X5" s="3" t="s">
        <v>60</v>
      </c>
      <c r="Y5" s="3" t="s">
        <v>77</v>
      </c>
    </row>
    <row r="6" spans="1:25" ht="14.25" customHeight="1">
      <c r="A6" s="3" t="s">
        <v>78</v>
      </c>
      <c r="B6" s="3" t="s">
        <v>78</v>
      </c>
      <c r="C6" s="3" t="s">
        <v>78</v>
      </c>
      <c r="D6" s="3" t="s">
        <v>79</v>
      </c>
      <c r="E6" s="3" t="s">
        <v>79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</row>
    <row r="7" spans="1:25" ht="14.25" customHeight="1">
      <c r="A7" s="4"/>
      <c r="B7" s="4"/>
      <c r="C7" s="4"/>
      <c r="D7" s="4"/>
      <c r="E7" s="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4.25" customHeight="1">
      <c r="A8" s="4"/>
      <c r="B8" s="4"/>
      <c r="C8" s="4"/>
      <c r="D8" s="4"/>
      <c r="E8" s="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 customHeight="1">
      <c r="A9" s="4"/>
      <c r="B9" s="4"/>
      <c r="C9" s="4"/>
      <c r="D9" s="4"/>
      <c r="E9" s="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4.25" customHeight="1">
      <c r="A10" s="4"/>
      <c r="B10" s="4"/>
      <c r="C10" s="4"/>
      <c r="D10" s="6"/>
      <c r="E10" s="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4.25" customHeight="1"/>
    <row r="12" spans="1:25" ht="14.25" customHeight="1">
      <c r="A12" s="118" t="s">
        <v>211</v>
      </c>
      <c r="B12" s="118"/>
      <c r="C12" s="118"/>
      <c r="D12" s="118"/>
      <c r="E12" s="118"/>
    </row>
  </sheetData>
  <mergeCells count="11">
    <mergeCell ref="A12:E12"/>
    <mergeCell ref="D4:D5"/>
    <mergeCell ref="E4:E5"/>
    <mergeCell ref="F4:F5"/>
    <mergeCell ref="X1:Y1"/>
    <mergeCell ref="A2:Y2"/>
    <mergeCell ref="X3:Y3"/>
    <mergeCell ref="A4:C4"/>
    <mergeCell ref="G4:K4"/>
    <mergeCell ref="L4:V4"/>
    <mergeCell ref="W4:Y4"/>
  </mergeCells>
  <phoneticPr fontId="7" type="noConversion"/>
  <pageMargins left="0.39370078740157499" right="0.196850393700787" top="0.27559055118110198" bottom="0.27559055118110198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5</vt:i4>
      </vt:variant>
    </vt:vector>
  </HeadingPairs>
  <TitlesOfParts>
    <vt:vector size="16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  <vt:lpstr>表10.政府采购预算表!Print_Titles</vt:lpstr>
      <vt:lpstr>表2.一般公共预算支出表!Print_Titles</vt:lpstr>
      <vt:lpstr>表3.一般公共预算基本支出表!Print_Titles</vt:lpstr>
      <vt:lpstr>表5.部门收支总表!Print_Titles</vt:lpstr>
      <vt:lpstr>表6.部门收入总表!Print_Titles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2021-02-18T02:45:10Z</cp:lastPrinted>
  <dcterms:created xsi:type="dcterms:W3CDTF">2020-02-24T10:11:00Z</dcterms:created>
  <dcterms:modified xsi:type="dcterms:W3CDTF">2021-03-12T10:06:31Z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